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225"/>
  </bookViews>
  <sheets>
    <sheet name="目录 " sheetId="2" r:id="rId1"/>
    <sheet name="一般公共预算收支决算总表" sheetId="22" r:id="rId2"/>
    <sheet name="一般公共预算收入决算表" sheetId="23" r:id="rId3"/>
    <sheet name="一般公共预算支出决算表" sheetId="24" r:id="rId4"/>
    <sheet name="一般公共预算县本级支出决算表" sheetId="25" r:id="rId5"/>
    <sheet name="一般公共预算县本级基本支出决算表" sheetId="26" r:id="rId6"/>
    <sheet name="一般公共预算税收返还和转移支付表" sheetId="7" r:id="rId7"/>
    <sheet name="专项转移支付分地区分项目表" sheetId="27" r:id="rId8"/>
    <sheet name="政府一般债务限额和余额情况决算表  " sheetId="29" r:id="rId9"/>
    <sheet name="政府性基金预算收入决算表" sheetId="30" r:id="rId10"/>
    <sheet name="政府性基金预算支出决算表" sheetId="31" r:id="rId11"/>
    <sheet name="政府性基金预算本级支出决算表" sheetId="32" r:id="rId12"/>
    <sheet name="政府性基金转移支付决算表" sheetId="33" r:id="rId13"/>
    <sheet name="政府专项债务限额和余额情况决算表" sheetId="34" r:id="rId14"/>
    <sheet name="国有资本经营收入决算表" sheetId="35" r:id="rId15"/>
    <sheet name="国有资本经营支出决算表" sheetId="36" r:id="rId16"/>
    <sheet name="国有资本经营本级支出决算表" sheetId="37" r:id="rId17"/>
    <sheet name="国有资本经营转移支付决算表" sheetId="38" r:id="rId18"/>
    <sheet name="社会保险基金收入决算表" sheetId="39" r:id="rId19"/>
    <sheet name="社会保险基金支出决算表" sheetId="40" r:id="rId20"/>
    <sheet name="“三公”经费决算汇总表" sheetId="41" r:id="rId21"/>
  </sheets>
  <externalReferences>
    <externalReference r:id="rId2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<sst xmlns="http://schemas.openxmlformats.org/spreadsheetml/2006/main" count="4243" uniqueCount="2363">
  <si>
    <t>目录</t>
  </si>
  <si>
    <t xml:space="preserve">         1、一般公共预算收支决算总表</t>
  </si>
  <si>
    <t xml:space="preserve">         2、一般公共预算收入决算表 </t>
  </si>
  <si>
    <t xml:space="preserve">         3、一般公共预算支出决算表</t>
  </si>
  <si>
    <t xml:space="preserve">         4、一般公共预算县本级支出决算表</t>
  </si>
  <si>
    <t xml:space="preserve">         5、一般公共预算县本级基本支出决算表</t>
  </si>
  <si>
    <t xml:space="preserve">         6、一般公共预算税收返还和转移支付表</t>
  </si>
  <si>
    <t xml:space="preserve">         7、专项转移支付分地区分项目表</t>
  </si>
  <si>
    <t xml:space="preserve">         8、政府一般债务限额和余额情况决算表</t>
  </si>
  <si>
    <t xml:space="preserve">         9、政府性基金预算收入决算表</t>
  </si>
  <si>
    <t xml:space="preserve">         10、政府性基金预算支出决算表</t>
  </si>
  <si>
    <t xml:space="preserve">         11、政府性基金预算本级支出决算表</t>
  </si>
  <si>
    <t xml:space="preserve">         12、政府性基金转移支付决算表</t>
  </si>
  <si>
    <t xml:space="preserve">         13、政府专项债务限额和余额情况决算表</t>
  </si>
  <si>
    <t xml:space="preserve">         14、国有资本经营收入决算表</t>
  </si>
  <si>
    <t xml:space="preserve">         15、国有资本经营支出决算表</t>
  </si>
  <si>
    <t xml:space="preserve">         16、国有资本经营本级支出决算表</t>
  </si>
  <si>
    <t xml:space="preserve">         17、国有资本经营转移支付决算表</t>
  </si>
  <si>
    <t xml:space="preserve">         18、社会保险基金收入决算表</t>
  </si>
  <si>
    <t xml:space="preserve">         19、社会保险基金支出决算表</t>
  </si>
  <si>
    <t xml:space="preserve">         20、“三公”经费决算汇总表</t>
  </si>
  <si>
    <t>2023年度沅陵县一般公共预算收支决算总表</t>
  </si>
  <si>
    <t>单位：万元</t>
  </si>
  <si>
    <t>项目</t>
  </si>
  <si>
    <t>决 算 数</t>
  </si>
  <si>
    <t>一般公共预算收入</t>
  </si>
  <si>
    <t>一般公共预算支出</t>
  </si>
  <si>
    <t>上级补助收入</t>
  </si>
  <si>
    <t>补助下级支出</t>
  </si>
  <si>
    <t xml:space="preserve">  返还性收入</t>
  </si>
  <si>
    <t xml:space="preserve">  返还性支出</t>
  </si>
  <si>
    <t xml:space="preserve">    所得税基数返还收入</t>
  </si>
  <si>
    <t xml:space="preserve">    所得税基数返还支出</t>
  </si>
  <si>
    <t xml:space="preserve">    成品油税费改革税收返还收入</t>
  </si>
  <si>
    <t xml:space="preserve">    成品油税费改革税收返还支出</t>
  </si>
  <si>
    <t xml:space="preserve">    增值税税收返还收入</t>
  </si>
  <si>
    <t xml:space="preserve">    增值税税收返还支出</t>
  </si>
  <si>
    <t xml:space="preserve">    消费税税收返还收入</t>
  </si>
  <si>
    <t xml:space="preserve">    消费税税收返还支出</t>
  </si>
  <si>
    <t xml:space="preserve">    增值税“五五分享”税收返还收入</t>
  </si>
  <si>
    <t xml:space="preserve">    增值税“五五分享”税收返还支出</t>
  </si>
  <si>
    <t xml:space="preserve">    其他返还性收入</t>
  </si>
  <si>
    <t xml:space="preserve">    其他返还性支出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</si>
  <si>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</si>
  <si>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</si>
  <si>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</si>
  <si>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</si>
  <si>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</si>
  <si>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</si>
  <si>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</si>
  <si>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</si>
  <si>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</si>
  <si>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</si>
  <si>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</si>
  <si>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</si>
  <si>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</si>
  <si>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</si>
  <si>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</si>
  <si>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</si>
  <si>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</si>
  <si>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</si>
  <si>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</si>
  <si>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</si>
  <si>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革命老区转移支付收入</t>
  </si>
  <si>
    <t xml:space="preserve">    革命老区转移支付支出</t>
  </si>
  <si>
    <t xml:space="preserve">    民族地区转移支付收入</t>
  </si>
  <si>
    <t xml:space="preserve">    民族地区转移支付支出</t>
  </si>
  <si>
    <t xml:space="preserve">    边境地区转移支付收入</t>
  </si>
  <si>
    <t xml:space="preserve">    边境地区转移支付支出</t>
  </si>
  <si>
    <t xml:space="preserve">    巩固脱贫攻坚成果衔接乡村振兴转移支付收入</t>
  </si>
  <si>
    <t xml:space="preserve">    巩固脱贫攻坚成果衔接乡村振兴转移支付支出</t>
  </si>
  <si>
    <t xml:space="preserve">    一般公共服务共同财政事权转移支付收入  </t>
  </si>
  <si>
    <t xml:space="preserve">    一般公共服务共同财政事权转移支付支出  </t>
  </si>
  <si>
    <t xml:space="preserve">    外交共同财政事权转移支付收入  </t>
  </si>
  <si>
    <t xml:space="preserve">    外交共同财政事权转移支付支出 </t>
  </si>
  <si>
    <t xml:space="preserve">    国防共同财政事权转移支付收入  </t>
  </si>
  <si>
    <t xml:space="preserve">    国防共同财政事权转移支付支出 </t>
  </si>
  <si>
    <t xml:space="preserve">    公共安全共同财政事权转移支付收入  </t>
  </si>
  <si>
    <t xml:space="preserve">    公共安全共同财政事权转移支付支出 </t>
  </si>
  <si>
    <t xml:space="preserve">    教育共同财政事权转移支付收入  </t>
  </si>
  <si>
    <t xml:space="preserve">    教育共同财政事权转移支付支出 </t>
  </si>
  <si>
    <t xml:space="preserve">    科学技术共同财政事权转移支付收入  </t>
  </si>
  <si>
    <t xml:space="preserve">    科学技术共同财政事权转移支付支出  </t>
  </si>
  <si>
    <t xml:space="preserve">    文化旅游体育与传媒共同财政事权转移支付收入  </t>
  </si>
  <si>
    <t xml:space="preserve">    文化旅游体育与传媒共同财政事权转移支付支出  </t>
  </si>
  <si>
    <t xml:space="preserve">    社会保障和就业共同财政事权转移支付收入  </t>
  </si>
  <si>
    <t xml:space="preserve">    社会保障和就业共同财政事权转移支付支出 </t>
  </si>
  <si>
    <t xml:space="preserve">    医疗卫生共同财政事权转移支付收入  </t>
  </si>
  <si>
    <t xml:space="preserve">    医疗卫生共同财政事权转移支付支出  </t>
  </si>
  <si>
    <t xml:space="preserve">    节能环保共同财政事权转移支付收入  </t>
  </si>
  <si>
    <t xml:space="preserve">    节能环保共同财政事权转移支付支出</t>
  </si>
  <si>
    <t xml:space="preserve">    城乡社区共同财政事权转移支付收入  </t>
  </si>
  <si>
    <t xml:space="preserve">    城乡社区共同财政事权转移支付支出</t>
  </si>
  <si>
    <t xml:space="preserve">    农林水共同财政事权转移支付收入  </t>
  </si>
  <si>
    <t xml:space="preserve">    农林水共同财政事权转移支付支出</t>
  </si>
  <si>
    <t xml:space="preserve">    交通运输共同财政事权转移支付收入  </t>
  </si>
  <si>
    <t xml:space="preserve">    交通运输共同财政事权转移支付支出 </t>
  </si>
  <si>
    <t xml:space="preserve">    资源勘探工业信息等共同财政事权转移支付收入  </t>
  </si>
  <si>
    <t xml:space="preserve">    资源勘探工业信息等共同财政事权转移支付支出 </t>
  </si>
  <si>
    <t xml:space="preserve">    商业服务业等共同财政事权转移支付收入  </t>
  </si>
  <si>
    <t xml:space="preserve">    商业服务业等共同财政事权转移支付支出</t>
  </si>
  <si>
    <t xml:space="preserve">    金融共同财政事权转移支付收入  </t>
  </si>
  <si>
    <t xml:space="preserve">    金融共同财政事权转移支付支出 </t>
  </si>
  <si>
    <t xml:space="preserve">    自然资源海洋气象等共同财政事权转移支付收入  </t>
  </si>
  <si>
    <t xml:space="preserve">    自然资源海洋气象等共同财政事权转移支付支出  </t>
  </si>
  <si>
    <t xml:space="preserve">    住房保障共同财政事权转移支付收入  </t>
  </si>
  <si>
    <t xml:space="preserve">    住房保障共同财政事权转移支付支出</t>
  </si>
  <si>
    <t xml:space="preserve">    粮油物资储备共同财政事权转移支付收入  </t>
  </si>
  <si>
    <t xml:space="preserve">    粮油物资储备共同财政事权转移支付支出</t>
  </si>
  <si>
    <t xml:space="preserve">    灾害防治及应急管理共同财政事权转移支付收入  </t>
  </si>
  <si>
    <t xml:space="preserve">    灾害防治及应急管理共同财政事权转移支付支出  </t>
  </si>
  <si>
    <t xml:space="preserve">    其他共同财政事权转移支付收入  </t>
  </si>
  <si>
    <t xml:space="preserve">    其他共同财政事权转移支付支出 </t>
  </si>
  <si>
    <t xml:space="preserve">    增值税留抵退税转移支付收入</t>
  </si>
  <si>
    <t xml:space="preserve">    增值税留抵退税转移支付支出</t>
  </si>
  <si>
    <t xml:space="preserve">    其他退税减税降费转移支付收入</t>
  </si>
  <si>
    <t xml:space="preserve">    其他退税减税降费转移支付支出</t>
  </si>
  <si>
    <t xml:space="preserve">    补充县区财力转移支付收入</t>
  </si>
  <si>
    <t xml:space="preserve">    补充县区财力转移支付支出</t>
  </si>
  <si>
    <t xml:space="preserve">    其他一般性转移支付收入</t>
  </si>
  <si>
    <t xml:space="preserve">    其他一般性转移支付支出</t>
  </si>
  <si>
    <t xml:space="preserve">  专项转移支付收入</t>
  </si>
  <si>
    <t xml:space="preserve">  专项转移支付支出</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</si>
  <si>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</si>
  <si>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</si>
  <si>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</si>
  <si>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</si>
  <si>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</si>
  <si>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</si>
  <si>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</si>
  <si>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</si>
  <si>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</si>
  <si>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</si>
  <si>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</si>
  <si>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</si>
  <si>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</si>
  <si>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</si>
  <si>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</si>
  <si>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</si>
  <si>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</si>
  <si>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</si>
  <si>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</si>
  <si>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</si>
  <si>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</si>
  <si>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其他支出</t>
  </si>
  <si>
    <t>下级上解收入</t>
  </si>
  <si>
    <t>上解上级支出</t>
  </si>
  <si>
    <t xml:space="preserve">  体制上解收入</t>
  </si>
  <si>
    <t xml:space="preserve">  体制上解支出</t>
  </si>
  <si>
    <t xml:space="preserve">  专项上解收入</t>
  </si>
  <si>
    <t xml:space="preserve">  专项上解支出</t>
  </si>
  <si>
    <t>待偿债再融资一般债券上年结余</t>
  </si>
  <si>
    <t>上年结余收入</t>
  </si>
  <si>
    <t xml:space="preserve">调入资金   </t>
  </si>
  <si>
    <t>调出资金</t>
  </si>
  <si>
    <t xml:space="preserve">  从政府性基金预算调入</t>
  </si>
  <si>
    <t xml:space="preserve">  从国有资本经营预算调入</t>
  </si>
  <si>
    <t xml:space="preserve">  从其他资金调入</t>
  </si>
  <si>
    <t>债务收入</t>
  </si>
  <si>
    <t>债务还本支出</t>
  </si>
  <si>
    <t xml:space="preserve">  地方政府债务收入</t>
  </si>
  <si>
    <t xml:space="preserve">  地方政府一般债务还本支出</t>
  </si>
  <si>
    <t xml:space="preserve">    一般债务收入</t>
  </si>
  <si>
    <t xml:space="preserve">    地方政府一般债券还本支出</t>
  </si>
  <si>
    <t xml:space="preserve">      地方政府一般债券收入</t>
  </si>
  <si>
    <t xml:space="preserve">    地方政府向外国政府借款还本支出</t>
  </si>
  <si>
    <t xml:space="preserve">      地方政府向外国政府借款收入</t>
  </si>
  <si>
    <t xml:space="preserve">    地方政府向国际组织借款还本支出</t>
  </si>
  <si>
    <t xml:space="preserve">      地方政府向国际组织借款收入</t>
  </si>
  <si>
    <t xml:space="preserve">    地方政府其他一般债务还本支出</t>
  </si>
  <si>
    <t xml:space="preserve">      地方政府其他一般债务收入</t>
  </si>
  <si>
    <t>债务转贷收入</t>
  </si>
  <si>
    <t>债务转贷支出</t>
  </si>
  <si>
    <t xml:space="preserve">  地方政府一般债务转贷收入</t>
  </si>
  <si>
    <t xml:space="preserve">  地方政府一般债券转贷支出</t>
  </si>
  <si>
    <t xml:space="preserve">    地方政府一般债券转贷收入</t>
  </si>
  <si>
    <t xml:space="preserve">  地方政府向外国政府借款转贷支出</t>
  </si>
  <si>
    <t xml:space="preserve">    地方政府向外国政府借款转贷收入</t>
  </si>
  <si>
    <t xml:space="preserve">  地方政府向国际组织借款转贷支出</t>
  </si>
  <si>
    <t xml:space="preserve">    地方政府向国际组织借款转贷收入</t>
  </si>
  <si>
    <t xml:space="preserve">  地方政府其他一般债务转贷支出</t>
  </si>
  <si>
    <t xml:space="preserve">    地方政府其他一般债务转贷收入</t>
  </si>
  <si>
    <t>国债转贷收入</t>
  </si>
  <si>
    <t>补充预算周转金</t>
  </si>
  <si>
    <t>国债转贷资金上年结余</t>
  </si>
  <si>
    <t>拨付国债转贷资金数</t>
  </si>
  <si>
    <t>国债转贷转补助数</t>
  </si>
  <si>
    <t>国债转贷资金结余</t>
  </si>
  <si>
    <t>动用预算稳定调节基金</t>
  </si>
  <si>
    <t>安排预算稳定调节基金</t>
  </si>
  <si>
    <t>区域间转移性收入</t>
  </si>
  <si>
    <t>区域间转移性支出</t>
  </si>
  <si>
    <t xml:space="preserve">  接受其他地区援助收入</t>
  </si>
  <si>
    <t xml:space="preserve">  援助其他地区支出</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</si>
  <si>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</si>
  <si>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</si>
  <si>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</si>
  <si>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</si>
  <si>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</si>
  <si>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</si>
  <si>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 xml:space="preserve">  生态保护补偿转移性收入</t>
  </si>
  <si>
    <t xml:space="preserve">  生态保护补偿转移性支出</t>
  </si>
  <si>
    <t xml:space="preserve">    其他省(自治区、直辖市、计划单列市)横向生态保护补偿转移性收入</t>
  </si>
  <si>
    <t xml:space="preserve">    其他省(自治区、直辖市、计划单列市)横向生态保护补偿转移性支出</t>
  </si>
  <si>
    <t xml:space="preserve">    省内其他地市(区)横向生态保护补偿转移性收入</t>
  </si>
  <si>
    <t xml:space="preserve">    省内其他地市(区)横向生态保护补偿转移性支出</t>
  </si>
  <si>
    <t xml:space="preserve">    市内其他县市(区)横向生态保护补偿转移性收入</t>
  </si>
  <si>
    <t xml:space="preserve">    市内其他县市(区)横向生态保护补偿转移性支出</t>
  </si>
  <si>
    <t xml:space="preserve">  土地指标调剂转移性收入</t>
  </si>
  <si>
    <t xml:space="preserve">  土地指标调剂转移性支出</t>
  </si>
  <si>
    <t xml:space="preserve">    其他省(自治区、直辖市、计划单列市)横向土地指标调剂转移性收入</t>
  </si>
  <si>
    <t xml:space="preserve">    其他省(自治区、直辖市、计划单列市)横向土地指标调剂转移性支出</t>
  </si>
  <si>
    <t xml:space="preserve">    省内其他地市(区)横向土地指标调剂转移性收入</t>
  </si>
  <si>
    <t xml:space="preserve">    省内其他地市(区)横向土地指标调剂转移性支出</t>
  </si>
  <si>
    <t xml:space="preserve">    市内其他县市(区)横向土地指标调剂转移性收入</t>
  </si>
  <si>
    <t xml:space="preserve">    市内其他县市(区)横向土地指标调剂转移性支出</t>
  </si>
  <si>
    <t xml:space="preserve">  其他转移性收入</t>
  </si>
  <si>
    <t xml:space="preserve">  其他转移性支出</t>
  </si>
  <si>
    <t xml:space="preserve">    其他省(自治区、直辖市、计划单列市)其他转移性收入</t>
  </si>
  <si>
    <t xml:space="preserve">    其他省(自治区、直辖市、计划单列市)其他转移性支出</t>
  </si>
  <si>
    <t xml:space="preserve">    省内其他地市(区)其他转移性收入</t>
  </si>
  <si>
    <t xml:space="preserve">    省内其他地市(区)其他转移性支出</t>
  </si>
  <si>
    <t xml:space="preserve">    市内其他县市(区)其他转移性收入</t>
  </si>
  <si>
    <t xml:space="preserve">    市内其他县市(区)其他转移性支出</t>
  </si>
  <si>
    <t>省补助计划单列市收入</t>
  </si>
  <si>
    <t>计划单列市上解省支出</t>
  </si>
  <si>
    <t>计划单列市上解省收入</t>
  </si>
  <si>
    <t>省补助计划单列市支出</t>
  </si>
  <si>
    <t>待偿债再融资一般债券结余</t>
  </si>
  <si>
    <t>年终结余</t>
  </si>
  <si>
    <t>减:结转下年的支出</t>
  </si>
  <si>
    <t>净结余</t>
  </si>
  <si>
    <t>收  入  总  计</t>
  </si>
  <si>
    <t>支  出  总  计</t>
  </si>
  <si>
    <r>
      <rPr>
        <b/>
        <sz val="18"/>
        <rFont val="宋体"/>
        <charset val="134"/>
      </rPr>
      <t xml:space="preserve">2023年度沅陵县一般公共预算收入决算表 </t>
    </r>
    <r>
      <rPr>
        <b/>
        <sz val="18"/>
        <rFont val="Arial"/>
        <charset val="134"/>
      </rPr>
      <t xml:space="preserve">	</t>
    </r>
  </si>
  <si>
    <t>单位:万元</t>
  </si>
  <si>
    <t>科目编码</t>
  </si>
  <si>
    <t>科目名称</t>
  </si>
  <si>
    <t>决算数</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</si>
  <si>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</si>
  <si>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</si>
  <si>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</si>
  <si>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</si>
  <si>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</si>
  <si>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</si>
  <si>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</si>
  <si>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</si>
  <si>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</si>
  <si>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中国国家铁路集团有限公司改征增值税待分配收入</t>
  </si>
  <si>
    <t xml:space="preserve">      中国国家铁路集团有限公司改征增值税收入</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</si>
  <si>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</si>
  <si>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</si>
  <si>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</si>
  <si>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</si>
  <si>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</si>
  <si>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</si>
  <si>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</si>
  <si>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</si>
  <si>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</si>
  <si>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</si>
  <si>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</si>
  <si>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</si>
  <si>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</si>
  <si>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</si>
  <si>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</si>
  <si>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小微企业原政策增值税留抵退税</t>
  </si>
  <si>
    <t xml:space="preserve">      小微企业新增政策增值税留抵退税</t>
  </si>
  <si>
    <t xml:space="preserve">      其他企业原政策增值税留抵退税</t>
  </si>
  <si>
    <t xml:space="preserve">      其他企业新增政策增值税留抵退税</t>
  </si>
  <si>
    <t xml:space="preserve">      其他增值税退税</t>
  </si>
  <si>
    <t xml:space="preserve">      免抵调增增值税</t>
  </si>
  <si>
    <t xml:space="preserve">      成品油价格和税费改革增值税划出</t>
  </si>
  <si>
    <t xml:space="preserve">      成品油价格和税费改革增值税划入</t>
  </si>
  <si>
    <t xml:space="preserve">      跨省管道运输企业增值税</t>
  </si>
  <si>
    <t xml:space="preserve">      跨省管道运输企业增值税待分配收入</t>
  </si>
  <si>
    <t xml:space="preserve">    进口货物增值税(项)</t>
  </si>
  <si>
    <t xml:space="preserve">      进口货物增值税(目)</t>
  </si>
  <si>
    <t xml:space="preserve">      进口货物增值税税款滞纳金、罚款收入</t>
  </si>
  <si>
    <t xml:space="preserve">      进口货物退增值税</t>
  </si>
  <si>
    <t xml:space="preserve">    出口业务退增值税(项)</t>
  </si>
  <si>
    <t xml:space="preserve">      出口业务退增值税(目)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</si>
  <si>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</si>
  <si>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</si>
  <si>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</si>
  <si>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</si>
  <si>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</si>
  <si>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</si>
  <si>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</si>
  <si>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</si>
  <si>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</si>
  <si>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</si>
  <si>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</si>
  <si>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</si>
  <si>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</si>
  <si>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</si>
  <si>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</si>
  <si>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</si>
  <si>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</si>
  <si>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</si>
  <si>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</si>
  <si>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</si>
  <si>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</si>
  <si>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</si>
  <si>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</si>
  <si>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</si>
  <si>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</si>
  <si>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</si>
  <si>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</si>
  <si>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</si>
  <si>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</si>
  <si>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</si>
  <si>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</si>
  <si>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</si>
  <si>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</si>
  <si>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</si>
  <si>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</si>
  <si>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</si>
  <si>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</si>
  <si>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</si>
  <si>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</si>
  <si>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中国国家铁路集团有限公司集中缴纳的铁路运输企业所得税</t>
  </si>
  <si>
    <t xml:space="preserve">      中国国家铁路集团有限公司集中缴纳的铁路运输企业所得税待分配收入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</si>
  <si>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</si>
  <si>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</si>
  <si>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</si>
  <si>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</si>
  <si>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</si>
  <si>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</si>
  <si>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</si>
  <si>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</si>
  <si>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</si>
  <si>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</si>
  <si>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</si>
  <si>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</si>
  <si>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</si>
  <si>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</si>
  <si>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</si>
  <si>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</si>
  <si>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</si>
  <si>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</si>
  <si>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</si>
  <si>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</si>
  <si>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</si>
  <si>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</si>
  <si>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</si>
  <si>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</si>
  <si>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</si>
  <si>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</si>
  <si>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</si>
  <si>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</si>
  <si>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</si>
  <si>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</si>
  <si>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</si>
  <si>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</si>
  <si>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</si>
  <si>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</si>
  <si>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</si>
  <si>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</si>
  <si>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</si>
  <si>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</si>
  <si>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</si>
  <si>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</si>
  <si>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中国长城资产管理公司所得税</t>
  </si>
  <si>
    <t xml:space="preserve">      中国东方资产管理公司所得税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</si>
  <si>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</si>
  <si>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</si>
  <si>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</si>
  <si>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</si>
  <si>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</si>
  <si>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</si>
  <si>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</si>
  <si>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</si>
  <si>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</si>
  <si>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</si>
  <si>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</si>
  <si>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</si>
  <si>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</si>
  <si>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</si>
  <si>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</si>
  <si>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</si>
  <si>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</si>
  <si>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</si>
  <si>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</si>
  <si>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</si>
  <si>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</si>
  <si>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</si>
  <si>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</si>
  <si>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</si>
  <si>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</si>
  <si>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</si>
  <si>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</si>
  <si>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</si>
  <si>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</si>
  <si>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</si>
  <si>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</si>
  <si>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</si>
  <si>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</si>
  <si>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</si>
  <si>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</si>
  <si>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</si>
  <si>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</si>
  <si>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</si>
  <si>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</si>
  <si>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</si>
  <si>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</si>
  <si>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跨省管道运输企业所得税</t>
  </si>
  <si>
    <t xml:space="preserve">    跨省管道运输企业所得税待分配收入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</si>
  <si>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</si>
  <si>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</si>
  <si>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</si>
  <si>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</si>
  <si>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</si>
  <si>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</si>
  <si>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</si>
  <si>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</si>
  <si>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</si>
  <si>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</si>
  <si>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</si>
  <si>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</si>
  <si>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</si>
  <si>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</si>
  <si>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</si>
  <si>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</si>
  <si>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</si>
  <si>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</si>
  <si>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</si>
  <si>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</si>
  <si>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</si>
  <si>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</si>
  <si>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</si>
  <si>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</si>
  <si>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</si>
  <si>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</si>
  <si>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</si>
  <si>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</si>
  <si>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</si>
  <si>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</si>
  <si>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</si>
  <si>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</si>
  <si>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</si>
  <si>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</si>
  <si>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</si>
  <si>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</si>
  <si>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</si>
  <si>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</si>
  <si>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</si>
  <si>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</si>
  <si>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</si>
  <si>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</si>
  <si>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</si>
  <si>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</si>
  <si>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</si>
  <si>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</si>
  <si>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</si>
  <si>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</si>
  <si>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</si>
  <si>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中国长城资产管理公司所得税退税</t>
  </si>
  <si>
    <t xml:space="preserve">      中国东方资产管理公司所得税退税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</si>
  <si>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</si>
  <si>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</si>
  <si>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</si>
  <si>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</si>
  <si>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</si>
  <si>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</si>
  <si>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</si>
  <si>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</si>
  <si>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</si>
  <si>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</si>
  <si>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</si>
  <si>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</si>
  <si>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</si>
  <si>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</si>
  <si>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</si>
  <si>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</si>
  <si>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</si>
  <si>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其他个人所得税</t>
  </si>
  <si>
    <t xml:space="preserve">    个人所得税综合所得汇算清缴退税</t>
  </si>
  <si>
    <t xml:space="preserve">    个人所得税代扣代缴手续费退库</t>
  </si>
  <si>
    <t xml:space="preserve">    个人所得税税款滞纳金、罚款、加收利息收入</t>
  </si>
  <si>
    <t xml:space="preserve">  资源税</t>
  </si>
  <si>
    <t xml:space="preserve">    海洋石油资源税</t>
  </si>
  <si>
    <t xml:space="preserve">    水资源税</t>
  </si>
  <si>
    <t xml:space="preserve">    其他资源税</t>
  </si>
  <si>
    <t xml:space="preserve">    资源税税款滞纳金、罚款收入</t>
  </si>
  <si>
    <t xml:space="preserve">  城市维护建设税</t>
  </si>
  <si>
    <t xml:space="preserve">    国有企业城市维护建设税</t>
  </si>
  <si>
    <t xml:space="preserve">      中国国家铁路集团有限公司集中缴纳的铁路运输企业城市维护建设税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</si>
  <si>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</si>
  <si>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</si>
  <si>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</si>
  <si>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</si>
  <si>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</si>
  <si>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</si>
  <si>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中国国家铁路集团有限公司集中缴纳的铁路运输企业城市维护建设税待分配收入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</si>
  <si>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</si>
  <si>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</si>
  <si>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</si>
  <si>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</si>
  <si>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跨省管道运输企业城市维护建设税</t>
  </si>
  <si>
    <t xml:space="preserve">    跨省管道运输企业城市维护建设税待分配收入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</si>
  <si>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</si>
  <si>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</si>
  <si>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</si>
  <si>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</si>
  <si>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</si>
  <si>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</si>
  <si>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</si>
  <si>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</si>
  <si>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</si>
  <si>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</si>
  <si>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</si>
  <si>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</si>
  <si>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</si>
  <si>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</si>
  <si>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</si>
  <si>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</si>
  <si>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</si>
  <si>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</si>
  <si>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</si>
  <si>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</si>
  <si>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</si>
  <si>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</si>
  <si>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</si>
  <si>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</si>
  <si>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</si>
  <si>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</si>
  <si>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</si>
  <si>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</si>
  <si>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</si>
  <si>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</si>
  <si>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</si>
  <si>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</si>
  <si>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</si>
  <si>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</si>
  <si>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</si>
  <si>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</si>
  <si>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</si>
  <si>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</si>
  <si>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</si>
  <si>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</si>
  <si>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</si>
  <si>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</si>
  <si>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</si>
  <si>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</si>
  <si>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</si>
  <si>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</si>
  <si>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</si>
  <si>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</si>
  <si>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</si>
  <si>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</si>
  <si>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</si>
  <si>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报复性关税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</si>
  <si>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</si>
  <si>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</si>
  <si>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</si>
  <si>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</si>
  <si>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</si>
  <si>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</si>
  <si>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</si>
  <si>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</si>
  <si>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</si>
  <si>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</si>
  <si>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</si>
  <si>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</si>
  <si>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</si>
  <si>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</si>
  <si>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</si>
  <si>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其他税收收入(款)</t>
  </si>
  <si>
    <t xml:space="preserve">    其他税收收入(项)</t>
  </si>
  <si>
    <t xml:space="preserve">    其他税收收入税款滞纳金、罚款收入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</si>
  <si>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</si>
  <si>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</si>
  <si>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</si>
  <si>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</si>
  <si>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</si>
  <si>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</si>
  <si>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中国国家铁路集团有限公司集中缴纳的铁路运输企业教育费附加</t>
  </si>
  <si>
    <t xml:space="preserve">      中国国家铁路集团有限公司集中缴纳的铁路运输企业教育费附加待分配收入</t>
  </si>
  <si>
    <t xml:space="preserve">      跨省管道运输企业教育费附加收入</t>
  </si>
  <si>
    <t xml:space="preserve">      跨省管道运输企业教育费附加待分配收入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</si>
  <si>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</si>
  <si>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</si>
  <si>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</si>
  <si>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</si>
  <si>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地方教育附加收入(项)</t>
  </si>
  <si>
    <t xml:space="preserve">      地方教育附加收入(目)</t>
  </si>
  <si>
    <t xml:space="preserve">      地方教育附加滞纳金、罚款收入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</si>
  <si>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</si>
  <si>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</si>
  <si>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</si>
  <si>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</si>
  <si>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</si>
  <si>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</si>
  <si>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油价调控风险准备金收入</t>
  </si>
  <si>
    <t xml:space="preserve">    专项收益上缴收入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</si>
  <si>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</si>
  <si>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</si>
  <si>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</si>
  <si>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</si>
  <si>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</si>
  <si>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</si>
  <si>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</si>
  <si>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</si>
  <si>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</si>
  <si>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</si>
  <si>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</si>
  <si>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</si>
  <si>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</si>
  <si>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</si>
  <si>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</si>
  <si>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</si>
  <si>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</si>
  <si>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</si>
  <si>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</si>
  <si>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</si>
  <si>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</si>
  <si>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</si>
  <si>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</si>
  <si>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</si>
  <si>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</si>
  <si>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</si>
  <si>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</si>
  <si>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</si>
  <si>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</si>
  <si>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驻外使领馆收费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</si>
  <si>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</si>
  <si>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</si>
  <si>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</si>
  <si>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</si>
  <si>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</si>
  <si>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</si>
  <si>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</si>
  <si>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</si>
  <si>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</si>
  <si>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缴入国库的海关行政事业性收费</t>
  </si>
  <si>
    <t xml:space="preserve">    审计行政事业性收费收入</t>
  </si>
  <si>
    <t xml:space="preserve">      其他缴入国库的审计行政事业性收费</t>
  </si>
  <si>
    <t xml:space="preserve">    国管局行政事业性收费收入</t>
  </si>
  <si>
    <t xml:space="preserve">      工人技术等级鉴定考核费</t>
  </si>
  <si>
    <t xml:space="preserve">      其他缴入国库的国管局行政事业性收费</t>
  </si>
  <si>
    <t xml:space="preserve">    科技行政事业性收费收入</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</si>
  <si>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</si>
  <si>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</si>
  <si>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</si>
  <si>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</si>
  <si>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</si>
  <si>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</si>
  <si>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</si>
  <si>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</si>
  <si>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</si>
  <si>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</si>
  <si>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滞纳金</t>
  </si>
  <si>
    <t xml:space="preserve">      特种设备检验检测费</t>
  </si>
  <si>
    <t xml:space="preserve">      其他缴入国库的市场监管行政事业性收费</t>
  </si>
  <si>
    <t xml:space="preserve">    广播电视行政事业性收费收入</t>
  </si>
  <si>
    <t xml:space="preserve">      其他缴入国库的广播电视行政事业性收费</t>
  </si>
  <si>
    <t xml:space="preserve">    应急管理行政事业性收费收入</t>
  </si>
  <si>
    <t xml:space="preserve">      消防行业特有工种职业技能鉴定考试考务费</t>
  </si>
  <si>
    <t xml:space="preserve">      缴入国库的应急管理行政事业性收费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</si>
  <si>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</si>
  <si>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</si>
  <si>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</si>
  <si>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</si>
  <si>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</si>
  <si>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其他缴入国库的贸促会行政事业性收费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</si>
  <si>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</si>
  <si>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</si>
  <si>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</si>
  <si>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</si>
  <si>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</si>
  <si>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住宿费</t>
  </si>
  <si>
    <t xml:space="preserve">      学费</t>
  </si>
  <si>
    <t xml:space="preserve">      其他缴入国库的中直管理局行政事业性收费</t>
  </si>
  <si>
    <t xml:space="preserve">    文化和旅游行政事业性收费收入</t>
  </si>
  <si>
    <t xml:space="preserve">      导游人员资格考试费和等级考核费</t>
  </si>
  <si>
    <t xml:space="preserve">      其他缴入国库的文化和旅游行政事业性收费</t>
  </si>
  <si>
    <t xml:space="preserve">    教育行政事业性收费收入</t>
  </si>
  <si>
    <t xml:space="preserve">      普通话水平测试费</t>
  </si>
  <si>
    <t xml:space="preserve">      其他缴入国库的教育行政事业性收费</t>
  </si>
  <si>
    <t xml:space="preserve">      公办幼儿园保教费</t>
  </si>
  <si>
    <t xml:space="preserve">      公办幼儿园住宿费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</si>
  <si>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</si>
  <si>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</si>
  <si>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</si>
  <si>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</si>
  <si>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</si>
  <si>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</si>
  <si>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</si>
  <si>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</si>
  <si>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</si>
  <si>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</si>
  <si>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</si>
  <si>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</si>
  <si>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</si>
  <si>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</si>
  <si>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</si>
  <si>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</si>
  <si>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城市道路占用挖掘修复费</t>
  </si>
  <si>
    <t xml:space="preserve">      生活垃圾处理费</t>
  </si>
  <si>
    <t xml:space="preserve">      其他缴入国库的建设行政事业性收费</t>
  </si>
  <si>
    <t xml:space="preserve">    知识产权行政事业性收费收入</t>
  </si>
  <si>
    <t xml:space="preserve">      专利收费</t>
  </si>
  <si>
    <t xml:space="preserve">      专利代理师资格考试考务费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</si>
  <si>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</si>
  <si>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</si>
  <si>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</si>
  <si>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</si>
  <si>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海洋废弃物收费</t>
  </si>
  <si>
    <t xml:space="preserve">      其他缴入国库的生态环境行政事业性收费</t>
  </si>
  <si>
    <t xml:space="preserve">    铁路行政事业性收费收入</t>
  </si>
  <si>
    <t xml:space="preserve">      其他缴入国库的铁路行政事业性收费</t>
  </si>
  <si>
    <t xml:space="preserve">    交通运输行政事业性收费收入</t>
  </si>
  <si>
    <t xml:space="preserve">      航空业务权补偿费</t>
  </si>
  <si>
    <t xml:space="preserve">      适航审查费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</si>
  <si>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</si>
  <si>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</si>
  <si>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</si>
  <si>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</si>
  <si>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电信网码号资源占用费</t>
  </si>
  <si>
    <t xml:space="preserve">      无线电频率占用费</t>
  </si>
  <si>
    <t xml:space="preserve">      其他缴入国库的工业和信息产业行政事业性收费</t>
  </si>
  <si>
    <t xml:space="preserve">    农业农村行政事业性收费收入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</si>
  <si>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</si>
  <si>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</si>
  <si>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</si>
  <si>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</si>
  <si>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</si>
  <si>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其他缴入国库的农业农村行政事业性收费</t>
  </si>
  <si>
    <t xml:space="preserve">    林业草原行政事业性收费收入</t>
  </si>
  <si>
    <t xml:space="preserve">      草原植被恢复费收入</t>
  </si>
  <si>
    <t xml:space="preserve">      其他缴入国库的林业草原行政事业性收费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</si>
  <si>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</si>
  <si>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</si>
  <si>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</si>
  <si>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</si>
  <si>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预防接种服务费</t>
  </si>
  <si>
    <t xml:space="preserve">      医疗事故鉴定费</t>
  </si>
  <si>
    <t xml:space="preserve">      预防接种异常反应鉴定费</t>
  </si>
  <si>
    <t xml:space="preserve">      造血干细胞配型费</t>
  </si>
  <si>
    <t xml:space="preserve">      职业病诊断鉴定费</t>
  </si>
  <si>
    <t xml:space="preserve">      非免疫规划疫苗储存运输费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</si>
  <si>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</si>
  <si>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</si>
  <si>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</si>
  <si>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</si>
  <si>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</si>
  <si>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</si>
  <si>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</si>
  <si>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</si>
  <si>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</si>
  <si>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</si>
  <si>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</si>
  <si>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</si>
  <si>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</si>
  <si>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</si>
  <si>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</si>
  <si>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</si>
  <si>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</si>
  <si>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银行保险行政事业性收费收入</t>
  </si>
  <si>
    <t xml:space="preserve">      机构监管费</t>
  </si>
  <si>
    <t xml:space="preserve">      业务监管费</t>
  </si>
  <si>
    <t xml:space="preserve">      其他缴入国库的银行保险行政事业性收费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</si>
  <si>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</si>
  <si>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</si>
  <si>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</si>
  <si>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</si>
  <si>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</si>
  <si>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</si>
  <si>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</si>
  <si>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</si>
  <si>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缴入国库的监察行政事业性收费</t>
  </si>
  <si>
    <t xml:space="preserve">    外文局行政事业性收费收入</t>
  </si>
  <si>
    <t xml:space="preserve">      翻译专业资格(水平)考试考务费</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</si>
  <si>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</si>
  <si>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</si>
  <si>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</si>
  <si>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</si>
  <si>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政府信息公开信息处理费</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</si>
  <si>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</si>
  <si>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</si>
  <si>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</si>
  <si>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</si>
  <si>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</si>
  <si>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</si>
  <si>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</si>
  <si>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税务部门罚没收入</t>
  </si>
  <si>
    <t xml:space="preserve">      海关罚没收入</t>
  </si>
  <si>
    <t xml:space="preserve">      药品监督罚没收入</t>
  </si>
  <si>
    <t xml:space="preserve">      卫生罚没收入</t>
  </si>
  <si>
    <t xml:space="preserve">      检验检疫罚没收入</t>
  </si>
  <si>
    <t xml:space="preserve">      证监会罚没收入</t>
  </si>
  <si>
    <t xml:space="preserve">      银行保险罚没收入</t>
  </si>
  <si>
    <t xml:space="preserve">      交通罚没收入</t>
  </si>
  <si>
    <t xml:space="preserve">      铁道罚没收入</t>
  </si>
  <si>
    <t xml:space="preserve">      审计罚没收入</t>
  </si>
  <si>
    <t xml:space="preserve">      渔政罚没收入</t>
  </si>
  <si>
    <t xml:space="preserve">      民航罚没收入</t>
  </si>
  <si>
    <t xml:space="preserve">      电力监管罚没收入</t>
  </si>
  <si>
    <t xml:space="preserve">      交强险罚没收入</t>
  </si>
  <si>
    <t xml:space="preserve">      物价罚没收入</t>
  </si>
  <si>
    <t xml:space="preserve">      市场监管罚没收入</t>
  </si>
  <si>
    <t xml:space="preserve">      工业和信息产业罚没收入</t>
  </si>
  <si>
    <t xml:space="preserve">      生态环境罚没收入</t>
  </si>
  <si>
    <t xml:space="preserve">      水利罚没收入</t>
  </si>
  <si>
    <t xml:space="preserve">      邮政罚没收入</t>
  </si>
  <si>
    <t xml:space="preserve">      监察罚没收入</t>
  </si>
  <si>
    <t xml:space="preserve">      海警罚没收入</t>
  </si>
  <si>
    <t xml:space="preserve">      住房和城乡建设罚没收入</t>
  </si>
  <si>
    <t xml:space="preserve">      应急管理罚没收入</t>
  </si>
  <si>
    <t xml:space="preserve">      气象罚没收入</t>
  </si>
  <si>
    <t xml:space="preserve">      其他一般罚没收入</t>
  </si>
  <si>
    <t xml:space="preserve">    缉私罚没收入</t>
  </si>
  <si>
    <t xml:space="preserve">      公安缉私罚没收入</t>
  </si>
  <si>
    <t xml:space="preserve">      市场缉私罚没收入</t>
  </si>
  <si>
    <t xml:space="preserve">      海关缉私罚没收入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</si>
  <si>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</si>
  <si>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</si>
  <si>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</si>
  <si>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</si>
  <si>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</si>
  <si>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</si>
  <si>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</si>
  <si>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</si>
  <si>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</si>
  <si>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</si>
  <si>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</si>
  <si>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</si>
  <si>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</si>
  <si>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</si>
  <si>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</si>
  <si>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</si>
  <si>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</si>
  <si>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</si>
  <si>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</si>
  <si>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</si>
  <si>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</si>
  <si>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</si>
  <si>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</si>
  <si>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</si>
  <si>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</si>
  <si>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</si>
  <si>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</si>
  <si>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</si>
  <si>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</si>
  <si>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</si>
  <si>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</si>
  <si>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</si>
  <si>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</si>
  <si>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</si>
  <si>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</si>
  <si>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</si>
  <si>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</si>
  <si>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</si>
  <si>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</si>
  <si>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</si>
  <si>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</si>
  <si>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</si>
  <si>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</si>
  <si>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</si>
  <si>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</si>
  <si>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</si>
  <si>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</si>
  <si>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</si>
  <si>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</si>
  <si>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</si>
  <si>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</si>
  <si>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石油特别收益金专项收入(项)</t>
  </si>
  <si>
    <t xml:space="preserve">      石油特别收益金专项收入(目)</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</si>
  <si>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</si>
  <si>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</si>
  <si>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</si>
  <si>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</si>
  <si>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</si>
  <si>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</si>
  <si>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</si>
  <si>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</si>
  <si>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</si>
  <si>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</si>
  <si>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</si>
  <si>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</si>
  <si>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</si>
  <si>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</si>
  <si>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</si>
  <si>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</si>
  <si>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</si>
  <si>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市政公共资源有偿使用收入</t>
  </si>
  <si>
    <t xml:space="preserve">      停车泊位及公共停车场等有偿使用收入</t>
  </si>
  <si>
    <t xml:space="preserve">      公共空间广告设置权等有偿使用收入</t>
  </si>
  <si>
    <t xml:space="preserve">      其他市政公共资源有偿使用收入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</si>
  <si>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</si>
  <si>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</si>
  <si>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</si>
  <si>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</si>
  <si>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</si>
  <si>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</si>
  <si>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</si>
  <si>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</si>
  <si>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</si>
  <si>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</si>
  <si>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</si>
  <si>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</si>
  <si>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</si>
  <si>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</si>
  <si>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</si>
  <si>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</si>
  <si>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</si>
  <si>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生态环境损害赔偿资金</t>
  </si>
  <si>
    <t xml:space="preserve">    其他收入(项)</t>
  </si>
  <si>
    <t>2023年度沅陵县一般公共预算支出决算表</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</si>
  <si>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</si>
  <si>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</si>
  <si>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</si>
  <si>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</si>
  <si>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</si>
  <si>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</si>
  <si>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</si>
  <si>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</si>
  <si>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</si>
  <si>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</si>
  <si>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</si>
  <si>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</si>
  <si>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</si>
  <si>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</si>
  <si>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</si>
  <si>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</si>
  <si>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</si>
  <si>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</si>
  <si>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</si>
  <si>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</si>
  <si>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</si>
  <si>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</si>
  <si>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</si>
  <si>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</si>
  <si>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</si>
  <si>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</si>
  <si>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</si>
  <si>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</si>
  <si>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</si>
  <si>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</si>
  <si>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</si>
  <si>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</si>
  <si>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</si>
  <si>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</si>
  <si>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</si>
  <si>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</si>
  <si>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</si>
  <si>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</si>
  <si>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</si>
  <si>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</si>
  <si>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</si>
  <si>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</si>
  <si>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</si>
  <si>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</si>
  <si>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</si>
  <si>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</si>
  <si>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</si>
  <si>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</si>
  <si>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</si>
  <si>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</si>
  <si>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</si>
  <si>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</si>
  <si>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</si>
  <si>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</si>
  <si>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</si>
  <si>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</si>
  <si>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</si>
  <si>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</si>
  <si>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</si>
  <si>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</si>
  <si>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</si>
  <si>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</si>
  <si>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</si>
  <si>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</si>
  <si>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</si>
  <si>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</si>
  <si>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</si>
  <si>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</si>
  <si>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</si>
  <si>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</si>
  <si>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</si>
  <si>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</si>
  <si>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</si>
  <si>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</si>
  <si>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</si>
  <si>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</si>
  <si>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</si>
  <si>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</si>
  <si>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</si>
  <si>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</si>
  <si>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</si>
  <si>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</si>
  <si>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</si>
  <si>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</si>
  <si>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</si>
  <si>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</si>
  <si>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</si>
  <si>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</si>
  <si>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</si>
  <si>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</si>
  <si>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</si>
  <si>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</si>
  <si>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</si>
  <si>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</si>
  <si>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</si>
  <si>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</si>
  <si>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</si>
  <si>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</si>
  <si>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</si>
  <si>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</si>
  <si>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</si>
  <si>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</si>
  <si>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</si>
  <si>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</si>
  <si>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</si>
  <si>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</si>
  <si>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</si>
  <si>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</si>
  <si>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</si>
  <si>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</si>
  <si>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</si>
  <si>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</si>
  <si>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</si>
  <si>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</si>
  <si>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</si>
  <si>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</si>
  <si>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</si>
  <si>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</si>
  <si>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</si>
  <si>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</si>
  <si>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</si>
  <si>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</si>
  <si>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</si>
  <si>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</si>
  <si>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</si>
  <si>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</si>
  <si>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</si>
  <si>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</si>
  <si>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</si>
  <si>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</si>
  <si>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</si>
  <si>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</si>
  <si>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</si>
  <si>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</si>
  <si>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</si>
  <si>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</si>
  <si>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</si>
  <si>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</si>
  <si>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</si>
  <si>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</si>
  <si>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</si>
  <si>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</si>
  <si>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</si>
  <si>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</si>
  <si>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</si>
  <si>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</si>
  <si>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</si>
  <si>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</si>
  <si>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</si>
  <si>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</si>
  <si>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</si>
  <si>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</si>
  <si>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</si>
  <si>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</si>
  <si>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</si>
  <si>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</si>
  <si>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</si>
  <si>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</si>
  <si>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</si>
  <si>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</si>
  <si>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</si>
  <si>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</si>
  <si>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</si>
  <si>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</si>
  <si>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</si>
  <si>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</si>
  <si>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</si>
  <si>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</si>
  <si>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</si>
  <si>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</si>
  <si>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</si>
  <si>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</si>
  <si>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</si>
  <si>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</si>
  <si>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</si>
  <si>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</si>
  <si>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</si>
  <si>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</si>
  <si>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</si>
  <si>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</si>
  <si>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</si>
  <si>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</si>
  <si>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</si>
  <si>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</si>
  <si>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</si>
  <si>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</si>
  <si>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</si>
  <si>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</si>
  <si>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</si>
  <si>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</si>
  <si>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</si>
  <si>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</si>
  <si>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</si>
  <si>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</si>
  <si>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</si>
  <si>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</si>
  <si>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</si>
  <si>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</si>
  <si>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</si>
  <si>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</si>
  <si>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</si>
  <si>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</si>
  <si>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</si>
  <si>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</si>
  <si>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</si>
  <si>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</si>
  <si>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</si>
  <si>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</si>
  <si>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</si>
  <si>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</si>
  <si>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</si>
  <si>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</si>
  <si>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</si>
  <si>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</si>
  <si>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</si>
  <si>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</si>
  <si>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</si>
  <si>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</si>
  <si>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</si>
  <si>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</si>
  <si>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</si>
  <si>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</si>
  <si>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</si>
  <si>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</si>
  <si>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</si>
  <si>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</si>
  <si>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</si>
  <si>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</si>
  <si>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</si>
  <si>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</si>
  <si>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</si>
  <si>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</si>
  <si>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</si>
  <si>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</si>
  <si>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</si>
  <si>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</si>
  <si>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</si>
  <si>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</si>
  <si>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</si>
  <si>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</si>
  <si>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</si>
  <si>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</si>
  <si>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</si>
  <si>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</si>
  <si>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</si>
  <si>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</si>
  <si>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</si>
  <si>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</si>
  <si>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</si>
  <si>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</si>
  <si>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</si>
  <si>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</si>
  <si>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</si>
  <si>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</si>
  <si>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</si>
  <si>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</si>
  <si>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</si>
  <si>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</si>
  <si>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</si>
  <si>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</si>
  <si>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</si>
  <si>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</si>
  <si>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</si>
  <si>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</si>
  <si>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</si>
  <si>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</si>
  <si>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</si>
  <si>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</si>
  <si>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</si>
  <si>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</si>
  <si>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</si>
  <si>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</si>
  <si>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</si>
  <si>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</si>
  <si>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</si>
  <si>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</si>
  <si>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</si>
  <si>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</si>
  <si>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</si>
  <si>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</si>
  <si>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</si>
  <si>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</si>
  <si>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</si>
  <si>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</si>
  <si>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</si>
  <si>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</si>
  <si>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</si>
  <si>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</si>
  <si>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</si>
  <si>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</si>
  <si>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</si>
  <si>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</si>
  <si>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</si>
  <si>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</si>
  <si>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</si>
  <si>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</si>
  <si>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</si>
  <si>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</si>
  <si>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</si>
  <si>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</si>
  <si>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</si>
  <si>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</si>
  <si>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</si>
  <si>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</si>
  <si>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</si>
  <si>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</si>
  <si>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</si>
  <si>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</si>
  <si>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</si>
  <si>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</si>
  <si>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</si>
  <si>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</si>
  <si>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</si>
  <si>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</si>
  <si>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</si>
  <si>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</si>
  <si>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</si>
  <si>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</si>
  <si>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</si>
  <si>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</si>
  <si>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</si>
  <si>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</si>
  <si>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</si>
  <si>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</si>
  <si>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</si>
  <si>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</si>
  <si>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</si>
  <si>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</si>
  <si>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</si>
  <si>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</si>
  <si>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</si>
  <si>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</si>
  <si>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</si>
  <si>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</si>
  <si>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</si>
  <si>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</si>
  <si>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</si>
  <si>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</si>
  <si>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</si>
  <si>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</si>
  <si>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</si>
  <si>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</si>
  <si>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</si>
  <si>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</si>
  <si>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</si>
  <si>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</si>
  <si>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</si>
  <si>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</si>
  <si>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</si>
  <si>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</si>
  <si>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</si>
  <si>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</si>
  <si>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</si>
  <si>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</si>
  <si>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</si>
  <si>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</si>
  <si>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</si>
  <si>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</si>
  <si>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</si>
  <si>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</si>
  <si>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</si>
  <si>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</si>
  <si>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</si>
  <si>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</si>
  <si>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</si>
  <si>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</si>
  <si>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</si>
  <si>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</si>
  <si>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</si>
  <si>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</si>
  <si>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</si>
  <si>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</si>
  <si>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</si>
  <si>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</si>
  <si>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</si>
  <si>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</si>
  <si>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</si>
  <si>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</si>
  <si>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</si>
  <si>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</si>
  <si>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</si>
  <si>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</si>
  <si>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</si>
  <si>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</si>
  <si>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</si>
  <si>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</si>
  <si>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</si>
  <si>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</si>
  <si>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</si>
  <si>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</si>
  <si>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</si>
  <si>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</si>
  <si>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</si>
  <si>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</si>
  <si>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</si>
  <si>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</si>
  <si>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</si>
  <si>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</si>
  <si>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</si>
  <si>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</si>
  <si>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</si>
  <si>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</si>
  <si>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</si>
  <si>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</si>
  <si>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</si>
  <si>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</si>
  <si>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</si>
  <si>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</si>
  <si>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</si>
  <si>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</si>
  <si>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</si>
  <si>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</si>
  <si>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</si>
  <si>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</si>
  <si>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</si>
  <si>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</si>
  <si>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</si>
  <si>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</si>
  <si>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</si>
  <si>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</si>
  <si>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</si>
  <si>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</si>
  <si>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</si>
  <si>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</si>
  <si>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</si>
  <si>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</si>
  <si>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</si>
  <si>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</si>
  <si>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</si>
  <si>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</si>
  <si>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</si>
  <si>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</si>
  <si>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</si>
  <si>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</si>
  <si>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</si>
  <si>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</si>
  <si>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</si>
  <si>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</si>
  <si>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</si>
  <si>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</si>
  <si>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</si>
  <si>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</si>
  <si>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</si>
  <si>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</si>
  <si>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</si>
  <si>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</si>
  <si>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</si>
  <si>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</si>
  <si>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</si>
  <si>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</si>
  <si>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</si>
  <si>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</si>
  <si>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</si>
  <si>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</si>
  <si>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</si>
  <si>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</si>
  <si>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</si>
  <si>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</si>
  <si>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</si>
  <si>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</si>
  <si>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</si>
  <si>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</si>
  <si>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</si>
  <si>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</si>
  <si>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</si>
  <si>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</si>
  <si>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</si>
  <si>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</si>
  <si>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</si>
  <si>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</si>
  <si>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</si>
  <si>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</si>
  <si>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</si>
  <si>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</si>
  <si>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</si>
  <si>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</si>
  <si>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</si>
  <si>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</si>
  <si>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</si>
  <si>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</si>
  <si>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</si>
  <si>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</si>
  <si>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</si>
  <si>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</si>
  <si>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</si>
  <si>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</si>
  <si>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</si>
  <si>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</si>
  <si>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</si>
  <si>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</si>
  <si>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</si>
  <si>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</si>
  <si>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</si>
  <si>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</si>
  <si>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</si>
  <si>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</si>
  <si>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</si>
  <si>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</si>
  <si>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</si>
  <si>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</si>
  <si>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</si>
  <si>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</si>
  <si>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</si>
  <si>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</si>
  <si>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</si>
  <si>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</si>
  <si>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</si>
  <si>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</si>
  <si>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</si>
  <si>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</si>
  <si>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</si>
  <si>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</si>
  <si>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</si>
  <si>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</si>
  <si>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</si>
  <si>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</si>
  <si>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</si>
  <si>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</si>
  <si>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</si>
  <si>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</si>
  <si>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</si>
  <si>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</si>
  <si>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</si>
  <si>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</si>
  <si>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</si>
  <si>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</si>
  <si>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</si>
  <si>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</si>
  <si>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</si>
  <si>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</si>
  <si>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</si>
  <si>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</si>
  <si>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</si>
  <si>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</si>
  <si>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</si>
  <si>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</si>
  <si>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</si>
  <si>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</si>
  <si>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</si>
  <si>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</si>
  <si>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</si>
  <si>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</si>
  <si>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</si>
  <si>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</si>
  <si>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</si>
  <si>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</si>
  <si>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</si>
  <si>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</si>
  <si>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</si>
  <si>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</si>
  <si>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</si>
  <si>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</si>
  <si>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</si>
  <si>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</si>
  <si>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</si>
  <si>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</si>
  <si>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</si>
  <si>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</si>
  <si>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</si>
  <si>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</si>
  <si>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</si>
  <si>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</si>
  <si>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</si>
  <si>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</si>
  <si>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</si>
  <si>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</si>
  <si>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</si>
  <si>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</si>
  <si>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</si>
  <si>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</si>
  <si>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</si>
  <si>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</si>
  <si>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</si>
  <si>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</si>
  <si>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</si>
  <si>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</si>
  <si>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</si>
  <si>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</si>
  <si>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</si>
  <si>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</si>
  <si>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</si>
  <si>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</si>
  <si>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</si>
  <si>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</si>
  <si>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</si>
  <si>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</si>
  <si>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</si>
  <si>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</si>
  <si>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</si>
  <si>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</si>
  <si>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</si>
  <si>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</si>
  <si>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</si>
  <si>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</si>
  <si>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</si>
  <si>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</si>
  <si>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</si>
  <si>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</si>
  <si>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</si>
  <si>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</si>
  <si>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</si>
  <si>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</si>
  <si>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</si>
  <si>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</si>
  <si>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</si>
  <si>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</si>
  <si>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</si>
  <si>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</si>
  <si>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</si>
  <si>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</si>
  <si>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</si>
  <si>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</si>
  <si>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</si>
  <si>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</si>
  <si>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</si>
  <si>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</si>
  <si>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</si>
  <si>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</si>
  <si>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</si>
  <si>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</si>
  <si>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</si>
  <si>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</si>
  <si>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</si>
  <si>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</si>
  <si>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</si>
  <si>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</si>
  <si>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</si>
  <si>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</si>
  <si>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</si>
  <si>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</si>
  <si>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</si>
  <si>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</si>
  <si>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</si>
  <si>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</si>
  <si>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</si>
  <si>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</si>
  <si>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</si>
  <si>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</si>
  <si>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</si>
  <si>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</si>
  <si>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</si>
  <si>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</si>
  <si>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</si>
  <si>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</si>
  <si>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</si>
  <si>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</si>
  <si>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</si>
  <si>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</si>
  <si>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</si>
  <si>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</si>
  <si>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</si>
  <si>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</si>
  <si>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</si>
  <si>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</si>
  <si>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</si>
  <si>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</si>
  <si>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</si>
  <si>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</si>
  <si>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</si>
  <si>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</si>
  <si>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</si>
  <si>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</si>
  <si>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</si>
  <si>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</si>
  <si>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</si>
  <si>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</si>
  <si>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</si>
  <si>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</si>
  <si>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</si>
  <si>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</si>
  <si>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</si>
  <si>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</si>
  <si>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</si>
  <si>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</si>
  <si>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</si>
  <si>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</si>
  <si>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</si>
  <si>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</si>
  <si>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</si>
  <si>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</si>
  <si>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</si>
  <si>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</si>
  <si>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</si>
  <si>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</si>
  <si>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</si>
  <si>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</si>
  <si>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</si>
  <si>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</si>
  <si>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</si>
  <si>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</si>
  <si>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</si>
  <si>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</si>
  <si>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</si>
  <si>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</si>
  <si>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</si>
  <si>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</si>
  <si>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</si>
  <si>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</si>
  <si>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</si>
  <si>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</si>
  <si>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</si>
  <si>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</si>
  <si>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</si>
  <si>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</si>
  <si>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</si>
  <si>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</si>
  <si>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</si>
  <si>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</si>
  <si>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</si>
  <si>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</si>
  <si>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</si>
  <si>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</si>
  <si>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</si>
  <si>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</si>
  <si>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</si>
  <si>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</si>
  <si>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</si>
  <si>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</si>
  <si>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</si>
  <si>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</si>
  <si>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</si>
  <si>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</si>
  <si>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</si>
  <si>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</si>
  <si>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</si>
  <si>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</si>
  <si>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</si>
  <si>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</si>
  <si>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</si>
  <si>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</si>
  <si>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</si>
  <si>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</si>
  <si>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</si>
  <si>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</si>
  <si>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</si>
  <si>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</si>
  <si>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</si>
  <si>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</si>
  <si>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</si>
  <si>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</si>
  <si>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</si>
  <si>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</si>
  <si>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</si>
  <si>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</si>
  <si>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</si>
  <si>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</si>
  <si>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</si>
  <si>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</si>
  <si>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</si>
  <si>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</si>
  <si>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</si>
  <si>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</si>
  <si>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</si>
  <si>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</si>
  <si>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</si>
  <si>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</si>
  <si>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</si>
  <si>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</si>
  <si>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</si>
  <si>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</si>
  <si>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</si>
  <si>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</si>
  <si>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</si>
  <si>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</si>
  <si>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</si>
  <si>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</si>
  <si>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</si>
  <si>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</si>
  <si>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</si>
  <si>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</si>
  <si>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</si>
  <si>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</si>
  <si>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</si>
  <si>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</si>
  <si>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</si>
  <si>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</si>
  <si>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</si>
  <si>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</si>
  <si>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</si>
  <si>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</si>
  <si>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</si>
  <si>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</si>
  <si>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</si>
  <si>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</si>
  <si>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</si>
  <si>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</si>
  <si>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</si>
  <si>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</si>
  <si>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</si>
  <si>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</si>
  <si>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</si>
  <si>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</si>
  <si>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</si>
  <si>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</si>
  <si>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</si>
  <si>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</si>
  <si>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</si>
  <si>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</si>
  <si>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</si>
  <si>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</si>
  <si>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</si>
  <si>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</si>
  <si>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</si>
  <si>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</si>
  <si>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</si>
  <si>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</si>
  <si>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</si>
  <si>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</si>
  <si>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</si>
  <si>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</si>
  <si>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</si>
  <si>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</si>
  <si>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</si>
  <si>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</si>
  <si>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</si>
  <si>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</si>
  <si>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</si>
  <si>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</si>
  <si>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</si>
  <si>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</si>
  <si>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</si>
  <si>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</si>
  <si>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</si>
  <si>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</si>
  <si>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</si>
  <si>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</si>
  <si>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</si>
  <si>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</si>
  <si>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</si>
  <si>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</si>
  <si>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</si>
  <si>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</si>
  <si>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</si>
  <si>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</si>
  <si>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</si>
  <si>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</si>
  <si>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</si>
  <si>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</si>
  <si>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</si>
  <si>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</si>
  <si>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</si>
  <si>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</si>
  <si>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</si>
  <si>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</si>
  <si>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</si>
  <si>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</si>
  <si>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</si>
  <si>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</si>
  <si>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</si>
  <si>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</si>
  <si>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</si>
  <si>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</si>
  <si>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</si>
  <si>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</si>
  <si>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</si>
  <si>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</si>
  <si>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</si>
  <si>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</si>
  <si>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</si>
  <si>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</si>
  <si>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</si>
  <si>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</si>
  <si>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</si>
  <si>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</si>
  <si>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</si>
  <si>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</si>
  <si>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</si>
  <si>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</si>
  <si>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</si>
  <si>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</si>
  <si>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</si>
  <si>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</si>
  <si>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</si>
  <si>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</si>
  <si>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</si>
  <si>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</si>
  <si>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</si>
  <si>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</si>
  <si>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</si>
  <si>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</si>
  <si>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</si>
  <si>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</si>
  <si>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</si>
  <si>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</si>
  <si>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</si>
  <si>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</si>
  <si>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</si>
  <si>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</si>
  <si>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</si>
  <si>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</si>
  <si>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</si>
  <si>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</si>
  <si>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</si>
  <si>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</si>
  <si>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</si>
  <si>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</si>
  <si>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</si>
  <si>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</si>
  <si>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</si>
  <si>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</si>
  <si>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</si>
  <si>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</si>
  <si>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</si>
  <si>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</si>
  <si>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</si>
  <si>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</si>
  <si>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</si>
  <si>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</si>
  <si>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</si>
  <si>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</si>
  <si>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</si>
  <si>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</si>
  <si>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</si>
  <si>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</si>
  <si>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</si>
  <si>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</si>
  <si>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</si>
  <si>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</si>
  <si>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</si>
  <si>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</si>
  <si>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</si>
  <si>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</si>
  <si>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</si>
  <si>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</si>
  <si>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</si>
  <si>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</si>
  <si>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</si>
  <si>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</si>
  <si>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</si>
  <si>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</si>
  <si>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</si>
  <si>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</si>
  <si>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</si>
  <si>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</si>
  <si>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</si>
  <si>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</si>
  <si>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</si>
  <si>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</si>
  <si>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</si>
  <si>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</si>
  <si>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</si>
  <si>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</si>
  <si>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</si>
  <si>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</si>
  <si>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</si>
  <si>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</si>
  <si>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</si>
  <si>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</si>
  <si>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</si>
  <si>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</si>
  <si>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</si>
  <si>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</si>
  <si>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</si>
  <si>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</si>
  <si>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</si>
  <si>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</si>
  <si>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</si>
  <si>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</si>
  <si>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</si>
  <si>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</si>
  <si>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</si>
  <si>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</si>
  <si>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</si>
  <si>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</si>
  <si>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</si>
  <si>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</si>
  <si>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</si>
  <si>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</si>
  <si>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</si>
  <si>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</si>
  <si>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</si>
  <si>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</si>
  <si>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</si>
  <si>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</si>
  <si>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</si>
  <si>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</si>
  <si>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</si>
  <si>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</si>
  <si>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</si>
  <si>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</si>
  <si>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</si>
  <si>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</si>
  <si>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</si>
  <si>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</si>
  <si>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</si>
  <si>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</si>
  <si>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</si>
  <si>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</si>
  <si>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</si>
  <si>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</si>
  <si>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</si>
  <si>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</si>
  <si>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</si>
  <si>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</si>
  <si>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</si>
  <si>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</si>
  <si>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</si>
  <si>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</si>
  <si>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</si>
  <si>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</si>
  <si>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</si>
  <si>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</si>
  <si>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</si>
  <si>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</si>
  <si>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</si>
  <si>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</si>
  <si>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</si>
  <si>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</si>
  <si>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</si>
  <si>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</si>
  <si>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</si>
  <si>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</si>
  <si>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</si>
  <si>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</si>
  <si>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2023年度沅陵县一般公共预算本级支出决算表</t>
  </si>
  <si>
    <t>2023年沅陵县一般公共预算本级(基本)支出决算表</t>
  </si>
  <si>
    <t>一般公共预算基本支出</t>
  </si>
  <si>
    <t>财政拨款列支数</t>
  </si>
  <si>
    <t>财政权责发生制列支数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</si>
  <si>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</si>
  <si>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</si>
  <si>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</si>
  <si>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</si>
  <si>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</si>
  <si>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</si>
  <si>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</si>
  <si>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</si>
  <si>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</si>
  <si>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</si>
  <si>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</si>
  <si>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</si>
  <si>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</si>
  <si>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</si>
  <si>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</si>
  <si>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</si>
  <si>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</si>
  <si>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</si>
  <si>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</si>
  <si>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</si>
  <si>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</si>
  <si>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</si>
  <si>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</si>
  <si>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</si>
  <si>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</si>
  <si>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</si>
  <si>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</si>
  <si>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</si>
  <si>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</si>
  <si>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</si>
  <si>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</si>
  <si>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</si>
  <si>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</si>
  <si>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</si>
  <si>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</si>
  <si>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</si>
  <si>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</si>
  <si>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资本金注入(一)</t>
  </si>
  <si>
    <t xml:space="preserve">  资本金注入(二)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</si>
  <si>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</si>
  <si>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</si>
  <si>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</si>
  <si>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</si>
  <si>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</si>
  <si>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</si>
  <si>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</si>
  <si>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</si>
  <si>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</si>
  <si>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</si>
  <si>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</si>
  <si>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</si>
  <si>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</si>
  <si>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</si>
  <si>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</si>
  <si>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</si>
  <si>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</si>
  <si>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</si>
  <si>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</si>
  <si>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</si>
  <si>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</si>
  <si>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2023年度沅陵县一般公共预算转移性收支决算表</t>
  </si>
  <si>
    <t>沅陵县2023年一般公共预算专项转移支付分地区分项目表</t>
  </si>
  <si>
    <t>序号</t>
  </si>
  <si>
    <t>单位</t>
  </si>
  <si>
    <t>基数补贴</t>
  </si>
  <si>
    <t>村级组织运转经费</t>
  </si>
  <si>
    <t>专项指标</t>
  </si>
  <si>
    <t>税收返还</t>
  </si>
  <si>
    <t>税改专项转移支付</t>
  </si>
  <si>
    <t>工资转移支付</t>
  </si>
  <si>
    <t>铁山水资源保护</t>
  </si>
  <si>
    <t>财力转移支付</t>
  </si>
  <si>
    <t>增收奖</t>
  </si>
  <si>
    <t>体制补助</t>
  </si>
  <si>
    <t>均衡性转移支付</t>
  </si>
  <si>
    <t>其他收入</t>
  </si>
  <si>
    <t>收入合计</t>
  </si>
  <si>
    <t>2023年上级转移支付全部纳入本级财政预算，财力性转移支付全部用于平衡本级财力，专项转移支付严格按照相关文件规定执行。</t>
  </si>
  <si>
    <t>沅陵县政府一般债务限额和余额情况决算表</t>
  </si>
  <si>
    <t>年份</t>
  </si>
  <si>
    <t>限额情况</t>
  </si>
  <si>
    <t>余额情况</t>
  </si>
  <si>
    <t>2023年末</t>
  </si>
  <si>
    <t>2023年度沅陵县政府性基金预算收入决算表</t>
  </si>
  <si>
    <t>政府性基金预算收入</t>
  </si>
  <si>
    <t>政府性基金预算上级补助收入</t>
  </si>
  <si>
    <t xml:space="preserve">  政府性基金转移支付收入</t>
  </si>
  <si>
    <t>政府性基金预算下级上解收入</t>
  </si>
  <si>
    <t>待偿债再融资专项债券上年结余</t>
  </si>
  <si>
    <t>政府性基金预算上年结余收入</t>
  </si>
  <si>
    <t>政府性基金预算调入资金</t>
  </si>
  <si>
    <t xml:space="preserve">  中央单位特殊上缴利润专项收入</t>
  </si>
  <si>
    <t xml:space="preserve">  其他调入政府性基金预算资金</t>
  </si>
  <si>
    <t xml:space="preserve">    一般公共预算调入</t>
  </si>
  <si>
    <t xml:space="preserve">    其他调入资金</t>
  </si>
  <si>
    <t xml:space="preserve">    专项债务收入</t>
  </si>
  <si>
    <t xml:space="preserve">  地方政府专项债务转贷收入</t>
  </si>
  <si>
    <t>政府性基金预算省补助计划单列市收入</t>
  </si>
  <si>
    <t>政府性基金预算计划单列市上解省收入</t>
  </si>
  <si>
    <t>收　　入　　总　　计　</t>
  </si>
  <si>
    <t>2023年度沅陵县政府性基金预算支出决算表</t>
  </si>
  <si>
    <t>政府性基金预算支出</t>
  </si>
  <si>
    <t>政府性基金预算补助下级支出</t>
  </si>
  <si>
    <t xml:space="preserve">  政府性基金转移支付支出</t>
  </si>
  <si>
    <t>政府性基金预算上解上级支出</t>
  </si>
  <si>
    <t>政府性基金预算调出资金</t>
  </si>
  <si>
    <t xml:space="preserve">  地方政府专项债务还本支出</t>
  </si>
  <si>
    <t xml:space="preserve">  抗疫特别国债还本支出</t>
  </si>
  <si>
    <t>政府性基金预算省补助计划单列市支出</t>
  </si>
  <si>
    <t>政府性基金预算计划单列市上解省支出</t>
  </si>
  <si>
    <t>待偿债再融资专项债券结余</t>
  </si>
  <si>
    <t>政府性基金预算年终结余</t>
  </si>
  <si>
    <t>支　　出　　总　　计　</t>
  </si>
  <si>
    <t>2023年度沅陵县政府性基金预算本级支出决算表</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</si>
  <si>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</si>
  <si>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</si>
  <si>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</si>
  <si>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</si>
  <si>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</si>
  <si>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</si>
  <si>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</si>
  <si>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</si>
  <si>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</si>
  <si>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</si>
  <si>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</si>
  <si>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</si>
  <si>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</si>
  <si>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</si>
  <si>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</si>
  <si>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</si>
  <si>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</si>
  <si>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</si>
  <si>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</si>
  <si>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</si>
  <si>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</si>
  <si>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</si>
  <si>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</si>
  <si>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</si>
  <si>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</si>
  <si>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</si>
  <si>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</si>
  <si>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</si>
  <si>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</si>
  <si>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</si>
  <si>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</si>
  <si>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</si>
  <si>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</si>
  <si>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</si>
  <si>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</si>
  <si>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</si>
  <si>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</si>
  <si>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</si>
  <si>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</si>
  <si>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</si>
  <si>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</si>
  <si>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</si>
  <si>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</si>
  <si>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</si>
  <si>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</si>
  <si>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</si>
  <si>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</si>
  <si>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</si>
  <si>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</si>
  <si>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</si>
  <si>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</si>
  <si>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</si>
  <si>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</si>
  <si>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</si>
  <si>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</si>
  <si>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</si>
  <si>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</si>
  <si>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</si>
  <si>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</si>
  <si>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</si>
  <si>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</si>
  <si>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</si>
  <si>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</si>
  <si>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</si>
  <si>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</si>
  <si>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</si>
  <si>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</si>
  <si>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</si>
  <si>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</si>
  <si>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</si>
  <si>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</si>
  <si>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</si>
  <si>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</si>
  <si>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</si>
  <si>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</si>
  <si>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</si>
  <si>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</si>
  <si>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</si>
  <si>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</si>
  <si>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</si>
  <si>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</si>
  <si>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</si>
  <si>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</si>
  <si>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</si>
  <si>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</si>
  <si>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</si>
  <si>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</si>
  <si>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</si>
  <si>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</si>
  <si>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</si>
  <si>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</si>
  <si>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</si>
  <si>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</si>
  <si>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</si>
  <si>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</si>
  <si>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</si>
  <si>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</si>
  <si>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</si>
  <si>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</si>
  <si>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</si>
  <si>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</si>
  <si>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</si>
  <si>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</si>
  <si>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</si>
  <si>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</si>
  <si>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</si>
  <si>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</si>
  <si>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</si>
  <si>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</si>
  <si>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</si>
  <si>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</si>
  <si>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</si>
  <si>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</si>
  <si>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</si>
  <si>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</si>
  <si>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</si>
  <si>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</si>
  <si>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</si>
  <si>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</si>
  <si>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</si>
  <si>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</si>
  <si>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</si>
  <si>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</si>
  <si>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</si>
  <si>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</si>
  <si>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</si>
  <si>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</si>
  <si>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</si>
  <si>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</si>
  <si>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</si>
  <si>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</si>
  <si>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</si>
  <si>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</si>
  <si>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</si>
  <si>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</si>
  <si>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</si>
  <si>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</si>
  <si>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</si>
  <si>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</si>
  <si>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</si>
  <si>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</si>
  <si>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</si>
  <si>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</si>
  <si>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</si>
  <si>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</si>
  <si>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</si>
  <si>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</si>
  <si>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</si>
  <si>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</si>
  <si>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</si>
  <si>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</si>
  <si>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</si>
  <si>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</si>
  <si>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</si>
  <si>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</si>
  <si>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</si>
  <si>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</si>
  <si>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</si>
  <si>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</si>
  <si>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</si>
  <si>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</si>
  <si>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</si>
  <si>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</si>
  <si>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</si>
  <si>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</si>
  <si>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</si>
  <si>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</si>
  <si>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</si>
  <si>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</si>
  <si>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</si>
  <si>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</si>
  <si>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</si>
  <si>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</si>
  <si>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</si>
  <si>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</si>
  <si>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</si>
  <si>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</si>
  <si>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</si>
  <si>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</si>
  <si>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</si>
  <si>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</si>
  <si>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</si>
  <si>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</si>
  <si>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</si>
  <si>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</si>
  <si>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</si>
  <si>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</si>
  <si>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</si>
  <si>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</si>
  <si>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</si>
  <si>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</si>
  <si>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</si>
  <si>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</si>
  <si>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</si>
  <si>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</si>
  <si>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</si>
  <si>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</si>
  <si>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</si>
  <si>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</si>
  <si>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</si>
  <si>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</si>
  <si>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</si>
  <si>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</si>
  <si>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</si>
  <si>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</si>
  <si>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</si>
  <si>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</si>
  <si>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</si>
  <si>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</si>
  <si>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</si>
  <si>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</si>
  <si>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</si>
  <si>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</si>
  <si>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</si>
  <si>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</si>
  <si>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</si>
  <si>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</si>
  <si>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</si>
  <si>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</si>
  <si>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</si>
  <si>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</si>
  <si>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</si>
  <si>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</si>
  <si>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</si>
  <si>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</si>
  <si>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</si>
  <si>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</si>
  <si>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</si>
  <si>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</si>
  <si>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政府性基金转移支付决算表</t>
  </si>
  <si>
    <r>
      <rPr>
        <sz val="10.5"/>
        <rFont val="方正仿宋_GBK"/>
        <charset val="134"/>
      </rPr>
      <t>单位：万元</t>
    </r>
  </si>
  <si>
    <t>地区名称</t>
  </si>
  <si>
    <t>决算算数</t>
  </si>
  <si>
    <r>
      <rPr>
        <sz val="11"/>
        <rFont val="方正仿宋_GBK"/>
        <charset val="134"/>
      </rPr>
      <t>市（县、镇）名</t>
    </r>
    <r>
      <rPr>
        <sz val="11"/>
        <rFont val="Times New Roman"/>
        <charset val="0"/>
      </rPr>
      <t>1</t>
    </r>
  </si>
  <si>
    <r>
      <rPr>
        <sz val="11"/>
        <rFont val="方正仿宋_GBK"/>
        <charset val="134"/>
      </rPr>
      <t>市（县、镇）名</t>
    </r>
    <r>
      <rPr>
        <sz val="11"/>
        <rFont val="Times New Roman"/>
        <charset val="0"/>
      </rPr>
      <t>2</t>
    </r>
  </si>
  <si>
    <r>
      <rPr>
        <sz val="11"/>
        <rFont val="方正仿宋_GBK"/>
        <charset val="134"/>
      </rPr>
      <t>市（县、镇）名</t>
    </r>
    <r>
      <rPr>
        <sz val="11"/>
        <rFont val="Times New Roman"/>
        <charset val="0"/>
      </rPr>
      <t>3</t>
    </r>
  </si>
  <si>
    <r>
      <rPr>
        <sz val="11"/>
        <rFont val="方正仿宋_GBK"/>
        <charset val="134"/>
      </rPr>
      <t>市（县、镇）名</t>
    </r>
    <r>
      <rPr>
        <sz val="11"/>
        <rFont val="Times New Roman"/>
        <charset val="0"/>
      </rPr>
      <t>4</t>
    </r>
  </si>
  <si>
    <r>
      <rPr>
        <sz val="11"/>
        <rFont val="方正仿宋_GBK"/>
        <charset val="134"/>
      </rPr>
      <t>市（县、镇）名</t>
    </r>
    <r>
      <rPr>
        <sz val="11"/>
        <rFont val="Times New Roman"/>
        <charset val="0"/>
      </rPr>
      <t>5</t>
    </r>
  </si>
  <si>
    <t>……</t>
  </si>
  <si>
    <r>
      <rPr>
        <sz val="11"/>
        <rFont val="方正仿宋_GBK"/>
        <charset val="134"/>
      </rPr>
      <t>未分配数</t>
    </r>
  </si>
  <si>
    <r>
      <rPr>
        <b/>
        <sz val="11"/>
        <rFont val="方正仿宋_GBK"/>
        <charset val="134"/>
      </rPr>
      <t>合计</t>
    </r>
  </si>
  <si>
    <t>注：沅陵县无政府性基金对下转移支付预算，故以空表列示。</t>
  </si>
  <si>
    <t>沅陵县政府专项债务限额和余额情况决算表</t>
  </si>
  <si>
    <t>2023年度沅陵县国有资本经营收入决算表</t>
  </si>
  <si>
    <t>国有资本经营预算收入</t>
  </si>
  <si>
    <t>国有资本经营预算上级补助收入</t>
  </si>
  <si>
    <t>国有资本经营预算下级上解收入</t>
  </si>
  <si>
    <t>国有资本经营预算上年结余收入</t>
  </si>
  <si>
    <t>国有资本经营预算省补助计划单列市收入</t>
  </si>
  <si>
    <t>国有资本经营预算计划单列市上解省收入</t>
  </si>
  <si>
    <t>2023年度沅陵县国有资本经营支出决算表</t>
  </si>
  <si>
    <t>国有资本经营预算支出</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</si>
  <si>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</si>
  <si>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</si>
  <si>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</si>
  <si>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</si>
  <si>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</si>
  <si>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</si>
  <si>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2023年度沅陵县国有资本经营本级支出决算表</t>
  </si>
  <si>
    <t>预算科目</t>
  </si>
  <si>
    <t>预算数</t>
  </si>
  <si>
    <t>调整预算数</t>
  </si>
  <si>
    <t xml:space="preserve">    国有资本经营预算补充社保基金支出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</si>
  <si>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</si>
  <si>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</si>
  <si>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</si>
  <si>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</si>
  <si>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</si>
  <si>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</si>
  <si>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</si>
  <si>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</si>
  <si>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</si>
  <si>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</si>
  <si>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</si>
  <si>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</si>
  <si>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</si>
  <si>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</si>
  <si>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</si>
  <si>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</si>
  <si>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</si>
  <si>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</si>
  <si>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</si>
  <si>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</si>
  <si>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</si>
  <si>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</si>
  <si>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</si>
  <si>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</si>
  <si>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国有资本经营转移支付决算表</t>
  </si>
  <si>
    <t>注：沅陵县无国有资本经营对下转移支付预算，故以空表列示。</t>
  </si>
  <si>
    <t>2023年度沅陵县社会保险基金收入决算表</t>
  </si>
  <si>
    <t>项    目</t>
  </si>
  <si>
    <t>合计</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</si>
  <si>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</si>
  <si>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</si>
  <si>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</si>
  <si>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</si>
  <si>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</si>
  <si>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</si>
  <si>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</si>
  <si>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</si>
  <si>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</si>
  <si>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</si>
  <si>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</si>
  <si>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</si>
  <si>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</si>
  <si>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</si>
  <si>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</si>
  <si>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2023年度沅陵县社会保险基金支出决算表</t>
  </si>
  <si>
    <t>二、支出</t>
  </si>
  <si>
    <t xml:space="preserve">   其中:社会保险待遇支出</t>
  </si>
  <si>
    <t xml:space="preserve">        转移支出</t>
  </si>
  <si>
    <t xml:space="preserve">        其他支出</t>
  </si>
  <si>
    <t xml:space="preserve">        全国统筹调剂资金支出</t>
  </si>
  <si>
    <t>沅陵县2023年“三公”经费决算汇总表</t>
  </si>
  <si>
    <t>本年决算数</t>
  </si>
  <si>
    <t>1、因公出国（境）费用</t>
  </si>
  <si>
    <t>2、公务接待费</t>
  </si>
  <si>
    <t>3、公务用车费</t>
  </si>
  <si>
    <t>其中：（1）公务用车运行维护费</t>
  </si>
  <si>
    <r>
      <rPr>
        <sz val="12"/>
        <rFont val="宋体"/>
        <charset val="134"/>
      </rPr>
      <t xml:space="preserve"> </t>
    </r>
    <r>
      <rPr>
        <sz val="12"/>
        <rFont val="宋体"/>
        <charset val="134"/>
      </rPr>
      <t xml:space="preserve">     （2）公务用车购置</t>
    </r>
  </si>
  <si>
    <r>
      <rPr>
        <sz val="12"/>
        <rFont val="宋体"/>
        <charset val="134"/>
      </rPr>
      <t xml:space="preserve">    注：1、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t>
    </r>
    <r>
      <rPr>
        <sz val="12"/>
        <color indexed="8"/>
        <rFont val="宋体"/>
        <charset val="134"/>
      </rPr>
      <t>括领导干部</t>
    </r>
    <r>
      <rPr>
        <sz val="12"/>
        <rFont val="宋体"/>
        <charset val="134"/>
      </rPr>
      <t xml:space="preserve">专车、一般公务用车和执法执勤用车。（3）公务接待费，指单位按规定开支的各类公务接待（含外宾接待）支出。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</si>
</sst>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_ "/>
    <numFmt numFmtId="179" formatCode="0.00_);[Red]\(0.00\)"/>
  </numFmts>
  <fonts count="52">
    <font>
      <sz val="11"/>
      <color theme="1"/>
      <name val="等线"/>
      <charset val="134"/>
      <scheme val="minor"/>
    </font>
    <font>
      <sz val="12"/>
      <name val="楷体_GB2312"/>
      <charset val="134"/>
    </font>
    <font>
      <b/>
      <sz val="12"/>
      <name val="宋体"/>
      <charset val="134"/>
    </font>
    <font>
      <sz val="12"/>
      <name val="宋体"/>
      <charset val="134"/>
    </font>
    <font>
      <sz val="18"/>
      <name val="黑体"/>
      <charset val="134"/>
    </font>
    <font>
      <sz val="12"/>
      <name val="华文中宋"/>
      <charset val="134"/>
    </font>
    <font>
      <b/>
      <sz val="18"/>
      <name val="宋体"/>
      <charset val="134"/>
    </font>
    <font>
      <sz val="10"/>
      <name val="宋体"/>
      <charset val="134"/>
    </font>
    <font>
      <b/>
      <sz val="10"/>
      <name val="宋体"/>
      <charset val="134"/>
    </font>
    <font>
      <sz val="18"/>
      <name val="方正小标宋_GBK"/>
      <charset val="134"/>
    </font>
    <font>
      <sz val="18"/>
      <name val="Times New Roman"/>
      <charset val="0"/>
    </font>
    <font>
      <sz val="11"/>
      <name val="Times New Roman"/>
      <charset val="0"/>
    </font>
    <font>
      <sz val="10.5"/>
      <name val="Times New Roman"/>
      <charset val="0"/>
    </font>
    <font>
      <b/>
      <sz val="11"/>
      <name val="方正书宋_GBK"/>
      <charset val="134"/>
    </font>
    <font>
      <b/>
      <sz val="11"/>
      <name val="Times New Roman"/>
      <charset val="0"/>
    </font>
    <font>
      <sz val="11"/>
      <name val="宋体"/>
      <charset val="134"/>
    </font>
    <font>
      <sz val="14"/>
      <name val="宋体"/>
      <charset val="134"/>
    </font>
    <font>
      <sz val="14"/>
      <name val="FZHei-B01"/>
      <charset val="0"/>
    </font>
    <font>
      <b/>
      <sz val="18"/>
      <name val="方正小标宋_GBK"/>
      <charset val="134"/>
    </font>
    <font>
      <sz val="16"/>
      <name val="宋体"/>
      <charset val="134"/>
    </font>
    <font>
      <sz val="16"/>
      <name val="FZHei-B01"/>
      <charset val="0"/>
    </font>
    <font>
      <b/>
      <sz val="16"/>
      <name val="宋体"/>
      <charset val="134"/>
    </font>
    <font>
      <sz val="12"/>
      <name val="仿宋"/>
      <charset val="134"/>
    </font>
    <font>
      <sz val="26"/>
      <name val="宋体"/>
      <charset val="134"/>
    </font>
    <font>
      <sz val="15"/>
      <name val="FangSong_GB2312"/>
      <charset val="134"/>
    </font>
    <font>
      <b/>
      <sz val="28"/>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Arial"/>
      <charset val="0"/>
    </font>
    <font>
      <sz val="9"/>
      <name val="宋体"/>
      <charset val="134"/>
    </font>
    <font>
      <sz val="11"/>
      <name val="方正仿宋_GBK"/>
      <charset val="134"/>
    </font>
    <font>
      <sz val="10.5"/>
      <name val="方正仿宋_GBK"/>
      <charset val="134"/>
    </font>
    <font>
      <b/>
      <sz val="11"/>
      <name val="方正仿宋_GBK"/>
      <charset val="134"/>
    </font>
    <font>
      <sz val="12"/>
      <color indexed="8"/>
      <name val="宋体"/>
      <charset val="134"/>
    </font>
    <font>
      <b/>
      <sz val="18"/>
      <name val="Arial"/>
      <charset val="134"/>
    </font>
  </fonts>
  <fills count="4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mediumGray">
        <fgColor indexed="9"/>
      </patternFill>
    </fill>
    <fill>
      <patternFill patternType="solid">
        <fgColor indexed="44"/>
        <bgColor indexed="64"/>
      </patternFill>
    </fill>
    <fill>
      <patternFill patternType="solid">
        <fgColor indexed="24"/>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9" borderId="14"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5" applyNumberFormat="0" applyFill="0" applyAlignment="0" applyProtection="0">
      <alignment vertical="center"/>
    </xf>
    <xf numFmtId="0" fontId="32" fillId="0" borderId="15" applyNumberFormat="0" applyFill="0" applyAlignment="0" applyProtection="0">
      <alignment vertical="center"/>
    </xf>
    <xf numFmtId="0" fontId="33" fillId="0" borderId="16" applyNumberFormat="0" applyFill="0" applyAlignment="0" applyProtection="0">
      <alignment vertical="center"/>
    </xf>
    <xf numFmtId="0" fontId="33" fillId="0" borderId="0" applyNumberFormat="0" applyFill="0" applyBorder="0" applyAlignment="0" applyProtection="0">
      <alignment vertical="center"/>
    </xf>
    <xf numFmtId="0" fontId="34" fillId="10" borderId="17" applyNumberFormat="0" applyAlignment="0" applyProtection="0">
      <alignment vertical="center"/>
    </xf>
    <xf numFmtId="0" fontId="35" fillId="11" borderId="18" applyNumberFormat="0" applyAlignment="0" applyProtection="0">
      <alignment vertical="center"/>
    </xf>
    <xf numFmtId="0" fontId="36" fillId="11" borderId="17" applyNumberFormat="0" applyAlignment="0" applyProtection="0">
      <alignment vertical="center"/>
    </xf>
    <xf numFmtId="0" fontId="37" fillId="12" borderId="19" applyNumberFormat="0" applyAlignment="0" applyProtection="0">
      <alignment vertical="center"/>
    </xf>
    <xf numFmtId="0" fontId="38" fillId="0" borderId="20" applyNumberFormat="0" applyFill="0" applyAlignment="0" applyProtection="0">
      <alignment vertical="center"/>
    </xf>
    <xf numFmtId="0" fontId="39" fillId="0" borderId="21" applyNumberFormat="0" applyFill="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4" fillId="33" borderId="0" applyNumberFormat="0" applyBorder="0" applyAlignment="0" applyProtection="0">
      <alignment vertical="center"/>
    </xf>
    <xf numFmtId="0" fontId="44" fillId="34" borderId="0" applyNumberFormat="0" applyBorder="0" applyAlignment="0" applyProtection="0">
      <alignment vertical="center"/>
    </xf>
    <xf numFmtId="0" fontId="43" fillId="35" borderId="0" applyNumberFormat="0" applyBorder="0" applyAlignment="0" applyProtection="0">
      <alignment vertical="center"/>
    </xf>
    <xf numFmtId="0" fontId="43" fillId="36" borderId="0" applyNumberFormat="0" applyBorder="0" applyAlignment="0" applyProtection="0">
      <alignment vertical="center"/>
    </xf>
    <xf numFmtId="0" fontId="44" fillId="37" borderId="0" applyNumberFormat="0" applyBorder="0" applyAlignment="0" applyProtection="0">
      <alignment vertical="center"/>
    </xf>
    <xf numFmtId="0" fontId="44" fillId="38" borderId="0" applyNumberFormat="0" applyBorder="0" applyAlignment="0" applyProtection="0">
      <alignment vertical="center"/>
    </xf>
    <xf numFmtId="0" fontId="43" fillId="39" borderId="0" applyNumberFormat="0" applyBorder="0" applyAlignment="0" applyProtection="0">
      <alignment vertical="center"/>
    </xf>
    <xf numFmtId="0" fontId="45" fillId="0" borderId="0"/>
    <xf numFmtId="0" fontId="3" fillId="0" borderId="0"/>
    <xf numFmtId="0" fontId="46" fillId="0" borderId="0">
      <protection locked="0"/>
    </xf>
  </cellStyleXfs>
  <cellXfs count="104">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1" fillId="0" borderId="1" xfId="0" applyFont="1" applyFill="1" applyBorder="1" applyAlignment="1">
      <alignment vertical="center"/>
    </xf>
    <xf numFmtId="0" fontId="3" fillId="0" borderId="0" xfId="0" applyFont="1" applyFill="1" applyBorder="1" applyAlignment="1">
      <alignment horizontal="right" vertical="center"/>
    </xf>
    <xf numFmtId="0" fontId="2"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3" xfId="0" applyFont="1" applyFill="1" applyBorder="1" applyAlignment="1">
      <alignment vertical="center"/>
    </xf>
    <xf numFmtId="0" fontId="5" fillId="0" borderId="0" xfId="0" applyFont="1" applyFill="1" applyBorder="1" applyAlignment="1">
      <alignment vertical="center"/>
    </xf>
    <xf numFmtId="0" fontId="3" fillId="0" borderId="4" xfId="0" applyFont="1" applyFill="1" applyBorder="1" applyAlignment="1">
      <alignment vertical="center"/>
    </xf>
    <xf numFmtId="0" fontId="3" fillId="0" borderId="4" xfId="0" applyFont="1" applyFill="1" applyBorder="1" applyAlignment="1">
      <alignment horizontal="center" vertical="center"/>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5" xfId="0" applyFont="1" applyFill="1" applyBorder="1" applyAlignment="1">
      <alignment horizontal="center" vertical="center"/>
    </xf>
    <xf numFmtId="0" fontId="3"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2" borderId="0" xfId="0" applyFont="1" applyFill="1" applyBorder="1" applyAlignment="1">
      <alignment vertical="center"/>
    </xf>
    <xf numFmtId="0" fontId="3" fillId="0" borderId="0" xfId="0" applyFont="1" applyFill="1" applyBorder="1" applyAlignment="1"/>
    <xf numFmtId="0" fontId="6"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right" vertical="center"/>
    </xf>
    <xf numFmtId="0" fontId="8" fillId="3" borderId="3" xfId="0" applyNumberFormat="1" applyFont="1" applyFill="1" applyBorder="1" applyAlignment="1" applyProtection="1">
      <alignment horizontal="center" vertical="center"/>
    </xf>
    <xf numFmtId="0" fontId="8" fillId="3" borderId="3" xfId="0" applyNumberFormat="1" applyFont="1" applyFill="1" applyBorder="1" applyAlignment="1" applyProtection="1">
      <alignment horizontal="center" vertical="center" wrapText="1"/>
    </xf>
    <xf numFmtId="0" fontId="8" fillId="3" borderId="3" xfId="0" applyNumberFormat="1" applyFont="1" applyFill="1" applyBorder="1" applyAlignment="1" applyProtection="1">
      <alignment vertical="center"/>
    </xf>
    <xf numFmtId="3" fontId="7" fillId="4" borderId="3" xfId="0" applyNumberFormat="1" applyFont="1" applyFill="1" applyBorder="1" applyAlignment="1" applyProtection="1">
      <alignment horizontal="right" vertical="center"/>
    </xf>
    <xf numFmtId="3" fontId="7" fillId="5" borderId="3" xfId="0" applyNumberFormat="1" applyFont="1" applyFill="1" applyBorder="1" applyAlignment="1" applyProtection="1">
      <alignment horizontal="right" vertical="center"/>
    </xf>
    <xf numFmtId="0" fontId="7" fillId="3" borderId="3" xfId="0" applyNumberFormat="1" applyFont="1" applyFill="1" applyBorder="1" applyAlignment="1" applyProtection="1">
      <alignment vertical="center"/>
    </xf>
    <xf numFmtId="3" fontId="7" fillId="4" borderId="4" xfId="0" applyNumberFormat="1" applyFont="1" applyFill="1" applyBorder="1" applyAlignment="1" applyProtection="1">
      <alignment horizontal="right" vertical="center"/>
    </xf>
    <xf numFmtId="0" fontId="7" fillId="3" borderId="6" xfId="0" applyNumberFormat="1" applyFont="1" applyFill="1" applyBorder="1" applyAlignment="1" applyProtection="1">
      <alignment vertical="center"/>
    </xf>
    <xf numFmtId="3" fontId="7" fillId="5" borderId="7" xfId="0" applyNumberFormat="1" applyFont="1" applyFill="1" applyBorder="1" applyAlignment="1" applyProtection="1">
      <alignment horizontal="right" vertical="center"/>
    </xf>
    <xf numFmtId="3" fontId="7" fillId="4" borderId="8" xfId="0" applyNumberFormat="1" applyFont="1" applyFill="1" applyBorder="1" applyAlignment="1" applyProtection="1">
      <alignment horizontal="right" vertical="center"/>
    </xf>
    <xf numFmtId="0" fontId="3" fillId="0" borderId="0" xfId="50" applyFont="1" applyAlignment="1">
      <alignment vertical="center"/>
    </xf>
    <xf numFmtId="0" fontId="9" fillId="0" borderId="0" xfId="51" applyFont="1" applyFill="1" applyAlignment="1">
      <alignment horizontal="center" vertical="center" wrapText="1"/>
      <protection locked="0"/>
    </xf>
    <xf numFmtId="0" fontId="10" fillId="0" borderId="0" xfId="51" applyFont="1" applyFill="1" applyAlignment="1">
      <alignment horizontal="center" vertical="center"/>
      <protection locked="0"/>
    </xf>
    <xf numFmtId="49" fontId="11" fillId="0" borderId="0" xfId="51" applyNumberFormat="1" applyFont="1" applyFill="1" applyAlignment="1">
      <alignment horizontal="left" vertical="top"/>
      <protection locked="0"/>
    </xf>
    <xf numFmtId="176" fontId="12" fillId="0" borderId="0" xfId="51" applyNumberFormat="1" applyFont="1" applyFill="1" applyAlignment="1">
      <alignment horizontal="right" vertical="top"/>
      <protection locked="0"/>
    </xf>
    <xf numFmtId="49" fontId="13" fillId="0" borderId="3" xfId="51" applyNumberFormat="1" applyFont="1" applyFill="1" applyBorder="1" applyAlignment="1">
      <alignment horizontal="center" vertical="center"/>
      <protection locked="0"/>
    </xf>
    <xf numFmtId="49" fontId="11" fillId="0" borderId="3" xfId="51" applyNumberFormat="1" applyFont="1" applyFill="1" applyBorder="1" applyAlignment="1">
      <alignment horizontal="center" vertical="center"/>
      <protection locked="0"/>
    </xf>
    <xf numFmtId="49" fontId="11" fillId="0" borderId="3" xfId="51" applyNumberFormat="1" applyFont="1" applyFill="1" applyBorder="1" applyAlignment="1">
      <alignment horizontal="left" vertical="center"/>
      <protection locked="0"/>
    </xf>
    <xf numFmtId="49" fontId="11" fillId="0" borderId="3" xfId="51" applyNumberFormat="1" applyFont="1" applyFill="1" applyBorder="1" applyAlignment="1">
      <alignment horizontal="left" vertical="center" indent="1"/>
      <protection locked="0"/>
    </xf>
    <xf numFmtId="49" fontId="14" fillId="0" borderId="3" xfId="51" applyNumberFormat="1" applyFont="1" applyFill="1" applyBorder="1" applyAlignment="1">
      <alignment horizontal="center" vertical="center"/>
      <protection locked="0"/>
    </xf>
    <xf numFmtId="49" fontId="15" fillId="0" borderId="3" xfId="51" applyNumberFormat="1" applyFont="1" applyFill="1" applyBorder="1" applyAlignment="1" applyProtection="1">
      <alignment horizontal="center" vertical="center"/>
      <protection locked="0"/>
    </xf>
    <xf numFmtId="49" fontId="11" fillId="0" borderId="3" xfId="51" applyNumberFormat="1" applyFont="1" applyFill="1" applyBorder="1" applyAlignment="1" applyProtection="1">
      <alignment horizontal="center" vertical="center"/>
      <protection locked="0"/>
    </xf>
    <xf numFmtId="0" fontId="7" fillId="3" borderId="3" xfId="0" applyNumberFormat="1" applyFont="1" applyFill="1" applyBorder="1" applyAlignment="1" applyProtection="1">
      <alignment horizontal="left" vertical="center"/>
    </xf>
    <xf numFmtId="3" fontId="7" fillId="6" borderId="3" xfId="0" applyNumberFormat="1" applyFont="1" applyFill="1" applyBorder="1" applyAlignment="1" applyProtection="1">
      <alignment horizontal="right" vertical="center"/>
    </xf>
    <xf numFmtId="0" fontId="7" fillId="3" borderId="7" xfId="0" applyNumberFormat="1" applyFont="1" applyFill="1" applyBorder="1" applyAlignment="1" applyProtection="1">
      <alignment horizontal="left" vertical="center"/>
    </xf>
    <xf numFmtId="3" fontId="7" fillId="5" borderId="4" xfId="0" applyNumberFormat="1" applyFont="1" applyFill="1" applyBorder="1" applyAlignment="1" applyProtection="1">
      <alignment horizontal="right" vertical="center"/>
    </xf>
    <xf numFmtId="3" fontId="7" fillId="5" borderId="8" xfId="0" applyNumberFormat="1" applyFont="1" applyFill="1" applyBorder="1" applyAlignment="1" applyProtection="1">
      <alignment horizontal="right" vertical="center"/>
    </xf>
    <xf numFmtId="0" fontId="7" fillId="3" borderId="4" xfId="0" applyNumberFormat="1" applyFont="1" applyFill="1" applyBorder="1" applyAlignment="1" applyProtection="1">
      <alignment horizontal="left" vertical="center"/>
    </xf>
    <xf numFmtId="0" fontId="7" fillId="3" borderId="4" xfId="0" applyNumberFormat="1" applyFont="1" applyFill="1" applyBorder="1" applyAlignment="1" applyProtection="1">
      <alignment vertical="center"/>
    </xf>
    <xf numFmtId="3" fontId="7" fillId="6" borderId="4" xfId="0" applyNumberFormat="1" applyFont="1" applyFill="1" applyBorder="1" applyAlignment="1" applyProtection="1">
      <alignment horizontal="right" vertical="center"/>
    </xf>
    <xf numFmtId="0" fontId="7" fillId="3" borderId="8" xfId="0" applyNumberFormat="1" applyFont="1" applyFill="1" applyBorder="1" applyAlignment="1" applyProtection="1">
      <alignment horizontal="left" vertical="center"/>
    </xf>
    <xf numFmtId="0" fontId="7" fillId="3" borderId="8" xfId="0" applyNumberFormat="1" applyFont="1" applyFill="1" applyBorder="1" applyAlignment="1" applyProtection="1">
      <alignment vertical="center"/>
    </xf>
    <xf numFmtId="0" fontId="3" fillId="3" borderId="8" xfId="0" applyNumberFormat="1" applyFont="1" applyFill="1" applyBorder="1" applyAlignment="1" applyProtection="1"/>
    <xf numFmtId="0" fontId="3" fillId="3" borderId="3" xfId="0" applyNumberFormat="1" applyFont="1" applyFill="1" applyBorder="1" applyAlignment="1" applyProtection="1"/>
    <xf numFmtId="0" fontId="6" fillId="0" borderId="0" xfId="0" applyNumberFormat="1" applyFont="1" applyFill="1" applyAlignment="1" applyProtection="1">
      <alignment horizontal="center" vertical="center"/>
    </xf>
    <xf numFmtId="3" fontId="7" fillId="7" borderId="3" xfId="0" applyNumberFormat="1" applyFont="1" applyFill="1" applyBorder="1" applyAlignment="1" applyProtection="1">
      <alignment horizontal="right" vertical="center"/>
    </xf>
    <xf numFmtId="0" fontId="7" fillId="3" borderId="3" xfId="0" applyNumberFormat="1" applyFont="1" applyFill="1" applyBorder="1" applyAlignment="1" applyProtection="1">
      <alignment horizontal="right" vertical="center"/>
    </xf>
    <xf numFmtId="0" fontId="7"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177" fontId="16" fillId="0" borderId="0" xfId="0" applyNumberFormat="1" applyFont="1" applyFill="1" applyBorder="1" applyAlignment="1">
      <alignment horizontal="center" vertical="center" wrapText="1"/>
    </xf>
    <xf numFmtId="177" fontId="17" fillId="0" borderId="0" xfId="0" applyNumberFormat="1" applyFont="1" applyFill="1" applyBorder="1" applyAlignment="1">
      <alignment horizontal="center" vertical="center" wrapText="1"/>
    </xf>
    <xf numFmtId="177" fontId="18" fillId="0" borderId="0" xfId="0" applyNumberFormat="1" applyFont="1" applyFill="1" applyBorder="1" applyAlignment="1">
      <alignment horizontal="center" vertical="center" wrapText="1"/>
    </xf>
    <xf numFmtId="0" fontId="3" fillId="0" borderId="0" xfId="0" applyFont="1" applyFill="1" applyBorder="1" applyAlignment="1">
      <alignment horizontal="right" vertical="center" wrapText="1"/>
    </xf>
    <xf numFmtId="177" fontId="7" fillId="0" borderId="3" xfId="49"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78" fontId="7" fillId="0" borderId="3" xfId="49" applyNumberFormat="1" applyFont="1" applyFill="1" applyBorder="1" applyAlignment="1">
      <alignment horizontal="center" vertical="center" wrapText="1"/>
    </xf>
    <xf numFmtId="0" fontId="7" fillId="0" borderId="0" xfId="0" applyFont="1" applyFill="1" applyBorder="1" applyAlignment="1">
      <alignment vertical="center"/>
    </xf>
    <xf numFmtId="0" fontId="7" fillId="0" borderId="0" xfId="0" applyFont="1" applyFill="1" applyBorder="1" applyAlignment="1">
      <alignment horizontal="right" vertical="center"/>
    </xf>
    <xf numFmtId="0" fontId="8" fillId="3" borderId="3" xfId="0" applyNumberFormat="1" applyFont="1" applyFill="1" applyBorder="1" applyAlignment="1" applyProtection="1">
      <alignment horizontal="left" vertical="center"/>
    </xf>
    <xf numFmtId="0" fontId="6" fillId="2" borderId="0" xfId="0" applyNumberFormat="1" applyFont="1" applyFill="1" applyBorder="1" applyAlignment="1" applyProtection="1">
      <alignment horizontal="center" vertical="center"/>
    </xf>
    <xf numFmtId="0" fontId="7" fillId="3" borderId="7" xfId="0" applyNumberFormat="1" applyFont="1" applyFill="1" applyBorder="1" applyAlignment="1" applyProtection="1">
      <alignment vertical="center"/>
    </xf>
    <xf numFmtId="3" fontId="7" fillId="3" borderId="3" xfId="0" applyNumberFormat="1" applyFont="1" applyFill="1" applyBorder="1" applyAlignment="1" applyProtection="1">
      <alignment horizontal="right" vertical="center"/>
    </xf>
    <xf numFmtId="0" fontId="3" fillId="0" borderId="0" xfId="0" applyFont="1" applyFill="1" applyAlignment="1"/>
    <xf numFmtId="3" fontId="7" fillId="7" borderId="8" xfId="0" applyNumberFormat="1" applyFont="1" applyFill="1" applyBorder="1" applyAlignment="1" applyProtection="1">
      <alignment horizontal="right" vertical="center"/>
    </xf>
    <xf numFmtId="3" fontId="7" fillId="7" borderId="4" xfId="0" applyNumberFormat="1" applyFont="1" applyFill="1" applyBorder="1" applyAlignment="1" applyProtection="1">
      <alignment horizontal="right" vertical="center"/>
    </xf>
    <xf numFmtId="177" fontId="19" fillId="0" borderId="0" xfId="0" applyNumberFormat="1" applyFont="1" applyFill="1" applyBorder="1" applyAlignment="1">
      <alignment horizontal="center" vertical="center" wrapText="1"/>
    </xf>
    <xf numFmtId="177" fontId="20" fillId="0" borderId="0" xfId="0" applyNumberFormat="1" applyFont="1" applyFill="1" applyBorder="1" applyAlignment="1">
      <alignment horizontal="center" vertical="center" wrapText="1"/>
    </xf>
    <xf numFmtId="0" fontId="21" fillId="0" borderId="0" xfId="0" applyFont="1" applyFill="1" applyBorder="1" applyAlignment="1">
      <alignment horizontal="center" vertical="center" wrapText="1"/>
    </xf>
    <xf numFmtId="176" fontId="8" fillId="2" borderId="3" xfId="0" applyNumberFormat="1" applyFont="1" applyFill="1" applyBorder="1" applyAlignment="1">
      <alignment horizontal="center" vertical="center" wrapText="1"/>
    </xf>
    <xf numFmtId="179" fontId="8" fillId="2" borderId="3" xfId="0" applyNumberFormat="1" applyFont="1" applyFill="1" applyBorder="1" applyAlignment="1">
      <alignment horizontal="center" vertical="center" wrapText="1"/>
    </xf>
    <xf numFmtId="176" fontId="8" fillId="2" borderId="3" xfId="0" applyNumberFormat="1" applyFont="1" applyFill="1" applyBorder="1" applyAlignment="1">
      <alignment vertical="center" wrapText="1"/>
    </xf>
    <xf numFmtId="176" fontId="7" fillId="2" borderId="3" xfId="0" applyNumberFormat="1" applyFont="1" applyFill="1" applyBorder="1" applyAlignment="1">
      <alignment horizontal="center" vertical="center" wrapText="1"/>
    </xf>
    <xf numFmtId="179" fontId="7" fillId="2" borderId="3" xfId="0" applyNumberFormat="1" applyFont="1" applyFill="1" applyBorder="1" applyAlignment="1">
      <alignment horizontal="center" vertical="center" wrapText="1"/>
    </xf>
    <xf numFmtId="0" fontId="22" fillId="0" borderId="0" xfId="0" applyFont="1" applyFill="1" applyBorder="1" applyAlignment="1">
      <alignment horizontal="left"/>
    </xf>
    <xf numFmtId="0" fontId="7" fillId="0" borderId="0" xfId="0" applyFont="1" applyFill="1" applyBorder="1" applyAlignment="1">
      <alignment vertical="center" wrapText="1"/>
    </xf>
    <xf numFmtId="0" fontId="3" fillId="0" borderId="0" xfId="0" applyFont="1" applyFill="1" applyBorder="1" applyAlignment="1">
      <alignment wrapText="1"/>
    </xf>
    <xf numFmtId="0" fontId="8" fillId="3" borderId="6" xfId="0" applyNumberFormat="1" applyFont="1" applyFill="1" applyBorder="1" applyAlignment="1" applyProtection="1">
      <alignment horizontal="center" vertical="center" wrapText="1"/>
    </xf>
    <xf numFmtId="0" fontId="8" fillId="3" borderId="9" xfId="0" applyNumberFormat="1" applyFont="1" applyFill="1" applyBorder="1" applyAlignment="1" applyProtection="1">
      <alignment horizontal="center" vertical="center" wrapText="1"/>
    </xf>
    <xf numFmtId="0" fontId="8" fillId="3" borderId="10" xfId="0" applyNumberFormat="1" applyFont="1" applyFill="1" applyBorder="1" applyAlignment="1" applyProtection="1">
      <alignment horizontal="center" vertical="center" wrapText="1"/>
    </xf>
    <xf numFmtId="0" fontId="8" fillId="3" borderId="7" xfId="0" applyNumberFormat="1" applyFont="1" applyFill="1" applyBorder="1" applyAlignment="1" applyProtection="1">
      <alignment horizontal="center" vertical="center" wrapText="1"/>
    </xf>
    <xf numFmtId="0" fontId="8" fillId="3" borderId="4" xfId="0" applyNumberFormat="1" applyFont="1" applyFill="1" applyBorder="1" applyAlignment="1" applyProtection="1">
      <alignment horizontal="center" vertical="center" wrapText="1"/>
    </xf>
    <xf numFmtId="0" fontId="8" fillId="3" borderId="11" xfId="0" applyNumberFormat="1" applyFont="1" applyFill="1" applyBorder="1" applyAlignment="1" applyProtection="1">
      <alignment horizontal="center" vertical="center" wrapText="1"/>
    </xf>
    <xf numFmtId="0" fontId="8" fillId="3" borderId="12" xfId="0" applyNumberFormat="1" applyFont="1" applyFill="1" applyBorder="1" applyAlignment="1" applyProtection="1">
      <alignment horizontal="center" vertical="center" wrapText="1"/>
    </xf>
    <xf numFmtId="0" fontId="8" fillId="3" borderId="13" xfId="0" applyNumberFormat="1" applyFont="1" applyFill="1" applyBorder="1" applyAlignment="1" applyProtection="1">
      <alignment horizontal="center" vertical="center" wrapText="1"/>
    </xf>
    <xf numFmtId="0" fontId="3" fillId="0" borderId="0" xfId="0" applyFont="1" applyFill="1" applyBorder="1" applyAlignment="1">
      <alignment horizontal="left"/>
    </xf>
    <xf numFmtId="0" fontId="23" fillId="0" borderId="0" xfId="0" applyFont="1" applyFill="1" applyBorder="1" applyAlignment="1">
      <alignment horizontal="center" vertical="center"/>
    </xf>
    <xf numFmtId="0" fontId="24" fillId="0" borderId="0" xfId="0" applyFont="1" applyFill="1" applyBorder="1" applyAlignment="1">
      <alignment horizontal="left"/>
    </xf>
    <xf numFmtId="0" fontId="25" fillId="0" borderId="0" xfId="0" applyNumberFormat="1" applyFont="1" applyFill="1" applyBorder="1" applyAlignment="1" applyProtection="1">
      <alignment vertical="center"/>
    </xf>
    <xf numFmtId="0" fontId="3" fillId="8" borderId="0" xfId="0" applyFont="1" applyFill="1" applyBorder="1" applyAlignment="1">
      <alignment vertical="center"/>
    </xf>
    <xf numFmtId="0" fontId="3" fillId="0" borderId="0" xfId="0" applyFont="1" applyFill="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14_建管站" xfId="50"/>
    <cellStyle name="常规_功能分类1212zhangl"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tyles" Target="styles.xml"/><Relationship Id="rId24" Type="http://schemas.openxmlformats.org/officeDocument/2006/relationships/sharedStrings" Target="sharedStrings.xml"/><Relationship Id="rId23" Type="http://schemas.openxmlformats.org/officeDocument/2006/relationships/theme" Target="theme/theme1.xml"/><Relationship Id="rId22" Type="http://schemas.openxmlformats.org/officeDocument/2006/relationships/externalLink" Target="externalLinks/externalLink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greatwall\&#26700;&#38754;\YYY\23&#24180;&#20915;&#31639;&#20844;&#24320;\2023&#24180;&#24635;&#20915;&#31639;9.1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 val="L23"/>
    </sheetNames>
    <sheetDataSet>
      <sheetData sheetId="0"/>
      <sheetData sheetId="1"/>
      <sheetData sheetId="2"/>
      <sheetData sheetId="3">
        <row r="5">
          <cell r="C5">
            <v>141157</v>
          </cell>
        </row>
      </sheetData>
      <sheetData sheetId="4">
        <row r="5">
          <cell r="C5">
            <v>562428</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5">
          <cell r="E5">
            <v>35994</v>
          </cell>
        </row>
        <row r="5">
          <cell r="J5">
            <v>5000</v>
          </cell>
        </row>
      </sheetData>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showGridLines="0" showZeros="0" tabSelected="1" workbookViewId="0">
      <selection activeCell="C14" sqref="C14"/>
    </sheetView>
  </sheetViews>
  <sheetFormatPr defaultColWidth="12.0833333333333" defaultRowHeight="25.15" customHeight="1" outlineLevelCol="4"/>
  <cols>
    <col min="1" max="1" width="66.25" style="98" customWidth="1"/>
    <col min="2" max="5" width="22.0833333333333" style="20" customWidth="1"/>
    <col min="6" max="16384" width="12.0833333333333" style="20"/>
  </cols>
  <sheetData>
    <row r="1" ht="36.65" customHeight="1" spans="1:5">
      <c r="A1" s="99" t="s">
        <v>0</v>
      </c>
      <c r="B1" s="3"/>
      <c r="C1" s="3"/>
      <c r="D1" s="3"/>
      <c r="E1" s="3"/>
    </row>
    <row r="2" customHeight="1" spans="1:5">
      <c r="A2" s="100" t="s">
        <v>1</v>
      </c>
      <c r="B2" s="3"/>
      <c r="C2" s="3"/>
      <c r="D2" s="3"/>
      <c r="E2" s="3"/>
    </row>
    <row r="3" customHeight="1" spans="1:5">
      <c r="A3" s="100" t="s">
        <v>2</v>
      </c>
      <c r="B3" s="3"/>
      <c r="C3" s="3"/>
      <c r="D3" s="3"/>
      <c r="E3" s="3"/>
    </row>
    <row r="4" customHeight="1" spans="1:5">
      <c r="A4" s="100" t="s">
        <v>3</v>
      </c>
      <c r="B4" s="3"/>
      <c r="C4" s="3"/>
      <c r="D4" s="3"/>
      <c r="E4" s="3"/>
    </row>
    <row r="5" customHeight="1" spans="1:5">
      <c r="A5" s="100" t="s">
        <v>4</v>
      </c>
      <c r="B5" s="3"/>
      <c r="C5" s="3"/>
      <c r="D5" s="3"/>
      <c r="E5" s="3"/>
    </row>
    <row r="6" customHeight="1" spans="1:5">
      <c r="A6" s="100" t="s">
        <v>5</v>
      </c>
      <c r="B6" s="3"/>
      <c r="C6" s="3"/>
      <c r="D6" s="3"/>
      <c r="E6" s="3"/>
    </row>
    <row r="7" customHeight="1" spans="1:5">
      <c r="A7" s="100" t="s">
        <v>6</v>
      </c>
      <c r="B7" s="3"/>
      <c r="C7" s="3"/>
      <c r="D7" s="3"/>
      <c r="E7" s="3"/>
    </row>
    <row r="8" customHeight="1" spans="1:5">
      <c r="A8" s="100" t="s">
        <v>7</v>
      </c>
      <c r="B8" s="3"/>
      <c r="C8" s="3"/>
      <c r="D8" s="3"/>
      <c r="E8" s="3"/>
    </row>
    <row r="9" customHeight="1" spans="1:5">
      <c r="A9" s="100" t="s">
        <v>8</v>
      </c>
      <c r="B9" s="101"/>
      <c r="C9" s="101"/>
      <c r="D9" s="101"/>
      <c r="E9" s="101"/>
    </row>
    <row r="10" customHeight="1" spans="1:5">
      <c r="A10" s="100" t="s">
        <v>9</v>
      </c>
      <c r="B10" s="3"/>
      <c r="C10" s="3"/>
      <c r="D10" s="3"/>
      <c r="E10" s="3"/>
    </row>
    <row r="11" customHeight="1" spans="1:5">
      <c r="A11" s="100" t="s">
        <v>10</v>
      </c>
      <c r="B11" s="3"/>
      <c r="C11" s="3"/>
      <c r="D11" s="3"/>
      <c r="E11" s="3"/>
    </row>
    <row r="12" customHeight="1" spans="1:5">
      <c r="A12" s="100" t="s">
        <v>11</v>
      </c>
      <c r="B12" s="3"/>
      <c r="C12" s="3"/>
      <c r="D12" s="3"/>
      <c r="E12" s="3"/>
    </row>
    <row r="13" customHeight="1" spans="1:5">
      <c r="A13" s="100" t="s">
        <v>12</v>
      </c>
      <c r="B13" s="3"/>
      <c r="C13" s="3"/>
      <c r="D13" s="3"/>
      <c r="E13" s="3"/>
    </row>
    <row r="14" customHeight="1" spans="1:5">
      <c r="A14" s="100" t="s">
        <v>13</v>
      </c>
      <c r="B14" s="3"/>
      <c r="C14" s="3"/>
      <c r="D14" s="3"/>
      <c r="E14" s="102"/>
    </row>
    <row r="15" customHeight="1" spans="1:5">
      <c r="A15" s="100" t="s">
        <v>14</v>
      </c>
      <c r="B15" s="3"/>
      <c r="C15" s="3"/>
      <c r="D15" s="3"/>
      <c r="E15" s="3"/>
    </row>
    <row r="16" customHeight="1" spans="1:5">
      <c r="A16" s="100" t="s">
        <v>15</v>
      </c>
      <c r="B16" s="3"/>
      <c r="C16" s="3"/>
      <c r="D16" s="3"/>
      <c r="E16" s="3"/>
    </row>
    <row r="17" customHeight="1" spans="1:5">
      <c r="A17" s="100" t="s">
        <v>16</v>
      </c>
      <c r="B17" s="3"/>
      <c r="C17" s="3"/>
      <c r="D17" s="3"/>
      <c r="E17" s="3"/>
    </row>
    <row r="18" customHeight="1" spans="1:5">
      <c r="A18" s="100" t="s">
        <v>17</v>
      </c>
      <c r="B18" s="3"/>
      <c r="C18" s="3"/>
      <c r="D18" s="3"/>
      <c r="E18" s="3"/>
    </row>
    <row r="19" customHeight="1" spans="1:5">
      <c r="A19" s="100" t="s">
        <v>18</v>
      </c>
      <c r="B19" s="3"/>
      <c r="C19" s="3"/>
      <c r="D19" s="3"/>
      <c r="E19" s="3"/>
    </row>
    <row r="20" customHeight="1" spans="1:5">
      <c r="A20" s="100" t="s">
        <v>19</v>
      </c>
      <c r="B20" s="3"/>
      <c r="C20" s="3"/>
      <c r="D20" s="3"/>
      <c r="E20" s="3"/>
    </row>
    <row r="21" customHeight="1" spans="1:5">
      <c r="A21" s="100" t="s">
        <v>20</v>
      </c>
      <c r="B21" s="3"/>
      <c r="C21" s="3"/>
      <c r="D21" s="3"/>
      <c r="E21" s="3"/>
    </row>
    <row r="22" customHeight="1" spans="1:5">
      <c r="A22" s="103"/>
      <c r="B22" s="3"/>
      <c r="C22" s="3"/>
      <c r="D22" s="3"/>
      <c r="E22" s="3"/>
    </row>
    <row r="23" customHeight="1" spans="1:5">
      <c r="A23" s="103"/>
      <c r="B23" s="3"/>
      <c r="C23" s="3"/>
      <c r="D23" s="3"/>
      <c r="E23" s="3"/>
    </row>
  </sheetData>
  <printOptions gridLines="1"/>
  <pageMargins left="0.75" right="0.75" top="1" bottom="1" header="0" footer="0"/>
  <pageSetup paperSize="1" orientation="portrait"/>
  <headerFooter alignWithMargins="0">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4"/>
  <sheetViews>
    <sheetView showGridLines="0" showZeros="0" workbookViewId="0">
      <selection activeCell="E18" sqref="E18"/>
    </sheetView>
  </sheetViews>
  <sheetFormatPr defaultColWidth="12.1833333333333" defaultRowHeight="15.55" customHeight="1" outlineLevelCol="1"/>
  <cols>
    <col min="1" max="1" width="35" style="20" customWidth="1"/>
    <col min="2" max="2" width="46.75" style="20" customWidth="1"/>
    <col min="3" max="16382" width="12.1833333333333" style="20" customWidth="1"/>
  </cols>
  <sheetData>
    <row r="1" ht="34" customHeight="1" spans="1:2">
      <c r="A1" s="73" t="s">
        <v>2011</v>
      </c>
      <c r="B1" s="73"/>
    </row>
    <row r="2" ht="17" customHeight="1" spans="1:2">
      <c r="A2" s="22"/>
      <c r="B2" s="22"/>
    </row>
    <row r="3" ht="17" customHeight="1" spans="1:2">
      <c r="A3" s="22" t="s">
        <v>22</v>
      </c>
      <c r="B3" s="22"/>
    </row>
    <row r="4" ht="17" customHeight="1" spans="1:2">
      <c r="A4" s="23" t="s">
        <v>23</v>
      </c>
      <c r="B4" s="23" t="s">
        <v>238</v>
      </c>
    </row>
    <row r="5" ht="17.25" customHeight="1" spans="1:2">
      <c r="A5" s="28" t="s">
        <v>2012</v>
      </c>
      <c r="B5" s="26">
        <f>'[1]L10'!C6</f>
        <v>0</v>
      </c>
    </row>
    <row r="6" ht="17.25" customHeight="1" spans="1:2">
      <c r="A6" s="28" t="s">
        <v>2013</v>
      </c>
      <c r="B6" s="26">
        <f>B7</f>
        <v>0</v>
      </c>
    </row>
    <row r="7" ht="17.25" customHeight="1" spans="1:2">
      <c r="A7" s="28" t="s">
        <v>2014</v>
      </c>
      <c r="B7" s="26">
        <f>SUM(B8:B16)</f>
        <v>0</v>
      </c>
    </row>
    <row r="8" ht="17.25" customHeight="1" spans="1:2">
      <c r="A8" s="28" t="s">
        <v>128</v>
      </c>
      <c r="B8" s="26">
        <f>'[1]L10'!D7</f>
        <v>0</v>
      </c>
    </row>
    <row r="9" ht="17.25" customHeight="1" spans="1:2">
      <c r="A9" s="28" t="s">
        <v>129</v>
      </c>
      <c r="B9" s="26">
        <f>'[1]L10'!D8+'[1]L10'!D9</f>
        <v>0</v>
      </c>
    </row>
    <row r="10" ht="17.25" customHeight="1" spans="1:2">
      <c r="A10" s="28" t="s">
        <v>130</v>
      </c>
      <c r="B10" s="26">
        <f>'[1]L10'!D10+'[1]L10'!D11</f>
        <v>0</v>
      </c>
    </row>
    <row r="11" ht="17.25" customHeight="1" spans="1:2">
      <c r="A11" s="28" t="s">
        <v>132</v>
      </c>
      <c r="B11" s="26">
        <f>'[1]L10'!D12+'[1]L10'!D13</f>
        <v>0</v>
      </c>
    </row>
    <row r="12" ht="17.25" customHeight="1" spans="1:2">
      <c r="A12" s="28" t="s">
        <v>133</v>
      </c>
      <c r="B12" s="26">
        <f>'[1]L10'!D14+'[1]L10'!D15+'[1]L10'!D16+'[1]L10'!D17+'[1]L10'!D18</f>
        <v>0</v>
      </c>
    </row>
    <row r="13" ht="17.25" customHeight="1" spans="1:2">
      <c r="A13" s="28" t="s">
        <v>134</v>
      </c>
      <c r="B13" s="26">
        <f>'[1]L10'!D19+'[1]L10'!D20+'[1]L10'!D21</f>
        <v>0</v>
      </c>
    </row>
    <row r="14" ht="17.25" customHeight="1" spans="1:2">
      <c r="A14" s="28" t="s">
        <v>135</v>
      </c>
      <c r="B14" s="26">
        <f>'[1]L10'!D22+'[1]L10'!D23+'[1]L10'!D24+'[1]L10'!D25+'[1]L10'!D26</f>
        <v>0</v>
      </c>
    </row>
    <row r="15" ht="17.25" customHeight="1" spans="1:2">
      <c r="A15" s="28" t="s">
        <v>136</v>
      </c>
      <c r="B15" s="26">
        <f>'[1]L10'!D27</f>
        <v>0</v>
      </c>
    </row>
    <row r="16" ht="17.25" customHeight="1" spans="1:2">
      <c r="A16" s="28" t="s">
        <v>143</v>
      </c>
      <c r="B16" s="29">
        <f>'[1]L10'!D30+'[1]L10'!D31+'[1]L10'!D32</f>
        <v>0</v>
      </c>
    </row>
    <row r="17" ht="17.25" customHeight="1" spans="1:2">
      <c r="A17" s="30" t="s">
        <v>2015</v>
      </c>
      <c r="B17" s="27">
        <v>0</v>
      </c>
    </row>
    <row r="18" ht="17.25" customHeight="1" spans="1:2">
      <c r="A18" s="28" t="s">
        <v>2016</v>
      </c>
      <c r="B18" s="77">
        <v>0</v>
      </c>
    </row>
    <row r="19" ht="17.25" customHeight="1" spans="1:2">
      <c r="A19" s="28" t="s">
        <v>2017</v>
      </c>
      <c r="B19" s="78">
        <v>1057</v>
      </c>
    </row>
    <row r="20" ht="17.25" customHeight="1" spans="1:2">
      <c r="A20" s="30" t="s">
        <v>2018</v>
      </c>
      <c r="B20" s="26">
        <f>B22</f>
        <v>7688</v>
      </c>
    </row>
    <row r="21" customHeight="1" spans="1:2">
      <c r="A21" s="28" t="s">
        <v>2019</v>
      </c>
      <c r="B21" s="55"/>
    </row>
    <row r="22" customHeight="1" spans="1:2">
      <c r="A22" s="28" t="s">
        <v>2020</v>
      </c>
      <c r="B22" s="26">
        <f>SUM(B23:B24)</f>
        <v>7688</v>
      </c>
    </row>
    <row r="23" ht="17.25" customHeight="1" spans="1:2">
      <c r="A23" s="28" t="s">
        <v>2021</v>
      </c>
      <c r="B23" s="46">
        <v>7688</v>
      </c>
    </row>
    <row r="24" ht="17.25" customHeight="1" spans="1:2">
      <c r="A24" s="28" t="s">
        <v>2022</v>
      </c>
      <c r="B24" s="46">
        <v>0</v>
      </c>
    </row>
    <row r="25" ht="17.25" customHeight="1" spans="1:2">
      <c r="A25" s="28" t="s">
        <v>158</v>
      </c>
      <c r="B25" s="26">
        <f t="shared" ref="B25:B28" si="0">B26</f>
        <v>0</v>
      </c>
    </row>
    <row r="26" ht="17.25" customHeight="1" spans="1:2">
      <c r="A26" s="28" t="s">
        <v>160</v>
      </c>
      <c r="B26" s="26">
        <f t="shared" si="0"/>
        <v>0</v>
      </c>
    </row>
    <row r="27" ht="17.25" customHeight="1" spans="1:2">
      <c r="A27" s="28" t="s">
        <v>2023</v>
      </c>
      <c r="B27" s="46">
        <v>0</v>
      </c>
    </row>
    <row r="28" ht="17.25" customHeight="1" spans="1:2">
      <c r="A28" s="28" t="s">
        <v>171</v>
      </c>
      <c r="B28" s="26">
        <f t="shared" si="0"/>
        <v>104436</v>
      </c>
    </row>
    <row r="29" ht="17.25" customHeight="1" spans="1:2">
      <c r="A29" s="28" t="s">
        <v>2024</v>
      </c>
      <c r="B29" s="27">
        <v>104436</v>
      </c>
    </row>
    <row r="30" ht="17.25" customHeight="1" spans="1:2">
      <c r="A30" s="28" t="s">
        <v>2025</v>
      </c>
      <c r="B30" s="27">
        <v>0</v>
      </c>
    </row>
    <row r="31" ht="17.25" customHeight="1" spans="1:2">
      <c r="A31" s="28" t="s">
        <v>2026</v>
      </c>
      <c r="B31" s="27">
        <v>0</v>
      </c>
    </row>
    <row r="32" ht="17.25" customHeight="1" spans="1:2">
      <c r="A32" s="28"/>
      <c r="B32" s="59"/>
    </row>
    <row r="33" ht="17.25" customHeight="1" spans="1:2">
      <c r="A33" s="28"/>
      <c r="B33" s="59"/>
    </row>
    <row r="34" ht="17" customHeight="1" spans="1:2">
      <c r="A34" s="23" t="s">
        <v>2027</v>
      </c>
      <c r="B34" s="26">
        <f>SUM(B5,B6,B17:B20,B25,B28,B30,B31)</f>
        <v>113181</v>
      </c>
    </row>
  </sheetData>
  <mergeCells count="3">
    <mergeCell ref="A1:B1"/>
    <mergeCell ref="A2:B2"/>
    <mergeCell ref="A3:B3"/>
  </mergeCell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showGridLines="0" showZeros="0" workbookViewId="0">
      <selection activeCell="D33" sqref="D33"/>
    </sheetView>
  </sheetViews>
  <sheetFormatPr defaultColWidth="12.1833333333333" defaultRowHeight="15.55" customHeight="1"/>
  <cols>
    <col min="1" max="1" width="35" style="20" customWidth="1"/>
    <col min="2" max="2" width="46.25" style="20" customWidth="1"/>
    <col min="3" max="16382" width="12.1833333333333" style="20" customWidth="1"/>
  </cols>
  <sheetData>
    <row r="1" s="20" customFormat="1" ht="34" customHeight="1" spans="1:16384">
      <c r="A1" s="73" t="s">
        <v>2028</v>
      </c>
      <c r="B1" s="73"/>
      <c r="XEY1" s="76"/>
      <c r="XEZ1" s="76"/>
      <c r="XFA1" s="76"/>
      <c r="XFB1" s="76"/>
      <c r="XFC1" s="76"/>
      <c r="XFD1" s="76"/>
    </row>
    <row r="2" s="20" customFormat="1" ht="17" customHeight="1" spans="1:16384">
      <c r="A2" s="22"/>
      <c r="B2" s="22"/>
      <c r="XEY2" s="76"/>
      <c r="XEZ2" s="76"/>
      <c r="XFA2" s="76"/>
      <c r="XFB2" s="76"/>
      <c r="XFC2" s="76"/>
      <c r="XFD2" s="76"/>
    </row>
    <row r="3" s="20" customFormat="1" ht="17" customHeight="1" spans="1:16384">
      <c r="A3" s="22" t="s">
        <v>22</v>
      </c>
      <c r="B3" s="22"/>
      <c r="XEY3" s="76"/>
      <c r="XEZ3" s="76"/>
      <c r="XFA3" s="76"/>
      <c r="XFB3" s="76"/>
      <c r="XFC3" s="76"/>
      <c r="XFD3" s="76"/>
    </row>
    <row r="4" ht="17" customHeight="1" spans="1:2">
      <c r="A4" s="23" t="s">
        <v>23</v>
      </c>
      <c r="B4" s="23" t="s">
        <v>238</v>
      </c>
    </row>
    <row r="5" ht="17.25" customHeight="1" spans="1:2">
      <c r="A5" s="28" t="s">
        <v>2029</v>
      </c>
      <c r="B5" s="26">
        <f>'[1]L10'!O6</f>
        <v>0</v>
      </c>
    </row>
    <row r="6" ht="17.25" customHeight="1" spans="1:2">
      <c r="A6" s="28" t="s">
        <v>2030</v>
      </c>
      <c r="B6" s="26">
        <f>B7</f>
        <v>0</v>
      </c>
    </row>
    <row r="7" ht="17.25" customHeight="1" spans="1:2">
      <c r="A7" s="28" t="s">
        <v>2031</v>
      </c>
      <c r="B7" s="26">
        <f>SUM(B8:B16)</f>
        <v>0</v>
      </c>
    </row>
    <row r="8" ht="17.25" customHeight="1" spans="1:2">
      <c r="A8" s="28" t="s">
        <v>128</v>
      </c>
      <c r="B8" s="26">
        <f>'[1]L10'!P7</f>
        <v>0</v>
      </c>
    </row>
    <row r="9" ht="17.25" customHeight="1" spans="1:2">
      <c r="A9" s="28" t="s">
        <v>129</v>
      </c>
      <c r="B9" s="26">
        <f>'[1]L10'!P8+'[1]L10'!P9</f>
        <v>0</v>
      </c>
    </row>
    <row r="10" ht="17.25" customHeight="1" spans="1:2">
      <c r="A10" s="28" t="s">
        <v>130</v>
      </c>
      <c r="B10" s="26">
        <f>'[1]L10'!P10+'[1]L10'!P11</f>
        <v>0</v>
      </c>
    </row>
    <row r="11" ht="17.25" customHeight="1" spans="1:2">
      <c r="A11" s="28" t="s">
        <v>132</v>
      </c>
      <c r="B11" s="26">
        <f>'[1]L10'!P12+'[1]L10'!P13</f>
        <v>0</v>
      </c>
    </row>
    <row r="12" ht="17.25" customHeight="1" spans="1:2">
      <c r="A12" s="28" t="s">
        <v>133</v>
      </c>
      <c r="B12" s="26">
        <f>'[1]L10'!P14+'[1]L10'!P15+'[1]L10'!P16+'[1]L10'!P17+'[1]L10'!P18</f>
        <v>0</v>
      </c>
    </row>
    <row r="13" ht="17.25" customHeight="1" spans="1:2">
      <c r="A13" s="28" t="s">
        <v>134</v>
      </c>
      <c r="B13" s="26">
        <f>'[1]L10'!P19+'[1]L10'!P20+'[1]L10'!P21</f>
        <v>0</v>
      </c>
    </row>
    <row r="14" ht="17.25" customHeight="1" spans="1:2">
      <c r="A14" s="28" t="s">
        <v>135</v>
      </c>
      <c r="B14" s="26">
        <f>'[1]L10'!P22+'[1]L10'!P23+'[1]L10'!P24+'[1]L10'!P25+'[1]L10'!P26</f>
        <v>0</v>
      </c>
    </row>
    <row r="15" ht="17.25" customHeight="1" spans="1:2">
      <c r="A15" s="28" t="s">
        <v>136</v>
      </c>
      <c r="B15" s="26">
        <f>'[1]L10'!P27</f>
        <v>0</v>
      </c>
    </row>
    <row r="16" ht="17.25" customHeight="1" spans="1:2">
      <c r="A16" s="28" t="s">
        <v>144</v>
      </c>
      <c r="B16" s="26">
        <f>'[1]L10'!P30+'[1]L10'!P31+'[1]L10'!P32</f>
        <v>0</v>
      </c>
    </row>
    <row r="17" ht="17.25" customHeight="1" spans="1:2">
      <c r="A17" s="74" t="s">
        <v>2032</v>
      </c>
      <c r="B17" s="27">
        <v>219</v>
      </c>
    </row>
    <row r="18" ht="17.25" customHeight="1" spans="1:2">
      <c r="A18" s="28"/>
      <c r="B18" s="59"/>
    </row>
    <row r="19" ht="17.25" customHeight="1" spans="1:2">
      <c r="A19" s="28"/>
      <c r="B19" s="59"/>
    </row>
    <row r="20" ht="17.25" customHeight="1" spans="1:2">
      <c r="A20" s="74" t="s">
        <v>2033</v>
      </c>
      <c r="B20" s="46">
        <v>30597</v>
      </c>
    </row>
    <row r="21" customHeight="1" spans="1:2">
      <c r="A21" s="28"/>
      <c r="B21" s="75"/>
    </row>
    <row r="22" customHeight="1" spans="1:2">
      <c r="A22" s="28"/>
      <c r="B22" s="75"/>
    </row>
    <row r="23" ht="17.25" customHeight="1" spans="1:2">
      <c r="A23" s="28"/>
      <c r="B23" s="56"/>
    </row>
    <row r="24" ht="17.25" customHeight="1" spans="1:2">
      <c r="A24" s="28"/>
      <c r="B24" s="56"/>
    </row>
    <row r="25" ht="17.25" customHeight="1" spans="1:2">
      <c r="A25" s="28" t="s">
        <v>159</v>
      </c>
      <c r="B25" s="26">
        <f>B26</f>
        <v>29546</v>
      </c>
    </row>
    <row r="26" ht="17.25" customHeight="1" spans="1:2">
      <c r="A26" s="28" t="s">
        <v>2034</v>
      </c>
      <c r="B26" s="46">
        <v>29546</v>
      </c>
    </row>
    <row r="27" ht="17.25" customHeight="1" spans="1:2">
      <c r="A27" s="28" t="s">
        <v>2035</v>
      </c>
      <c r="B27" s="56"/>
    </row>
    <row r="28" ht="17.25" customHeight="1" spans="1:2">
      <c r="A28" s="28" t="s">
        <v>172</v>
      </c>
      <c r="B28" s="27">
        <v>0</v>
      </c>
    </row>
    <row r="29" ht="17.25" customHeight="1" spans="1:2">
      <c r="A29" s="28"/>
      <c r="B29" s="59"/>
    </row>
    <row r="30" ht="17.25" customHeight="1" spans="1:2">
      <c r="A30" s="28" t="s">
        <v>2036</v>
      </c>
      <c r="B30" s="27">
        <v>0</v>
      </c>
    </row>
    <row r="31" ht="17.25" customHeight="1" spans="1:2">
      <c r="A31" s="28" t="s">
        <v>2037</v>
      </c>
      <c r="B31" s="27">
        <v>0</v>
      </c>
    </row>
    <row r="32" ht="17.25" customHeight="1" spans="1:2">
      <c r="A32" s="28" t="s">
        <v>2038</v>
      </c>
      <c r="B32" s="26">
        <f>'[1]L10'!Y6</f>
        <v>0</v>
      </c>
    </row>
    <row r="33" ht="17.25" customHeight="1" spans="1:2">
      <c r="A33" s="28" t="s">
        <v>2039</v>
      </c>
      <c r="B33" s="26">
        <v>7136</v>
      </c>
    </row>
    <row r="34" ht="17" customHeight="1" spans="1:2">
      <c r="A34" s="23" t="s">
        <v>2040</v>
      </c>
      <c r="B34" s="26">
        <f>SUM(B5,B6,B17,B20,B25,B28,B30:B33)</f>
        <v>67498</v>
      </c>
    </row>
  </sheetData>
  <mergeCells count="3">
    <mergeCell ref="A1:B1"/>
    <mergeCell ref="A2:B2"/>
    <mergeCell ref="A3:B3"/>
  </mergeCell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9"/>
  <sheetViews>
    <sheetView showGridLines="0" showZeros="0" workbookViewId="0">
      <selection activeCell="B6" sqref="B6"/>
    </sheetView>
  </sheetViews>
  <sheetFormatPr defaultColWidth="12.1833333333333" defaultRowHeight="15.55" customHeight="1" outlineLevelCol="2"/>
  <cols>
    <col min="1" max="1" width="9.44166666666667" style="20" customWidth="1"/>
    <col min="2" max="2" width="59" style="20" customWidth="1"/>
    <col min="3" max="3" width="22.4833333333333" style="20" customWidth="1"/>
    <col min="4" max="16384" width="12.1833333333333" style="20" customWidth="1"/>
  </cols>
  <sheetData>
    <row r="1" ht="44.25" customHeight="1" spans="1:3">
      <c r="A1" s="21" t="s">
        <v>2041</v>
      </c>
      <c r="B1" s="21"/>
      <c r="C1" s="21"/>
    </row>
    <row r="2" ht="17" customHeight="1" spans="1:3">
      <c r="A2" s="70"/>
      <c r="B2" s="70"/>
      <c r="C2" s="71"/>
    </row>
    <row r="3" ht="17" customHeight="1" spans="1:3">
      <c r="A3" s="70"/>
      <c r="B3" s="70"/>
      <c r="C3" s="71" t="s">
        <v>235</v>
      </c>
    </row>
    <row r="4" ht="16.95" customHeight="1" spans="1:3">
      <c r="A4" s="23" t="s">
        <v>236</v>
      </c>
      <c r="B4" s="23" t="s">
        <v>237</v>
      </c>
      <c r="C4" s="23" t="s">
        <v>238</v>
      </c>
    </row>
    <row r="5" ht="16.95" customHeight="1" spans="1:3">
      <c r="A5" s="72"/>
      <c r="B5" s="23" t="s">
        <v>2029</v>
      </c>
      <c r="C5" s="26">
        <f>SUM(C6,C14,C30,C42,C53,C111,C135,C179,C184,C188,C215,C232,C249)</f>
        <v>123510</v>
      </c>
    </row>
    <row r="6" ht="16.95" customHeight="1" spans="1:3">
      <c r="A6" s="45">
        <v>206</v>
      </c>
      <c r="B6" s="25" t="s">
        <v>1187</v>
      </c>
      <c r="C6" s="26">
        <f>C7</f>
        <v>0</v>
      </c>
    </row>
    <row r="7" ht="16.95" customHeight="1" spans="1:3">
      <c r="A7" s="45">
        <v>20610</v>
      </c>
      <c r="B7" s="25" t="s">
        <v>2042</v>
      </c>
      <c r="C7" s="26">
        <f>SUM(C8:C13)</f>
        <v>0</v>
      </c>
    </row>
    <row r="8" ht="16.95" customHeight="1" spans="1:3">
      <c r="A8" s="45">
        <v>2061001</v>
      </c>
      <c r="B8" s="28" t="s">
        <v>2043</v>
      </c>
      <c r="C8" s="46">
        <v>0</v>
      </c>
    </row>
    <row r="9" ht="16.95" customHeight="1" spans="1:3">
      <c r="A9" s="45">
        <v>2061002</v>
      </c>
      <c r="B9" s="28" t="s">
        <v>2044</v>
      </c>
      <c r="C9" s="46">
        <v>0</v>
      </c>
    </row>
    <row r="10" ht="16.95" customHeight="1" spans="1:3">
      <c r="A10" s="45">
        <v>2061003</v>
      </c>
      <c r="B10" s="28" t="s">
        <v>2045</v>
      </c>
      <c r="C10" s="46">
        <v>0</v>
      </c>
    </row>
    <row r="11" ht="16.95" customHeight="1" spans="1:3">
      <c r="A11" s="45">
        <v>2061004</v>
      </c>
      <c r="B11" s="28" t="s">
        <v>2046</v>
      </c>
      <c r="C11" s="46">
        <v>0</v>
      </c>
    </row>
    <row r="12" ht="16.95" customHeight="1" spans="1:3">
      <c r="A12" s="45">
        <v>2061005</v>
      </c>
      <c r="B12" s="28" t="s">
        <v>2047</v>
      </c>
      <c r="C12" s="46">
        <v>0</v>
      </c>
    </row>
    <row r="13" ht="16.95" customHeight="1" spans="1:3">
      <c r="A13" s="45">
        <v>2061099</v>
      </c>
      <c r="B13" s="28" t="s">
        <v>2048</v>
      </c>
      <c r="C13" s="46">
        <v>0</v>
      </c>
    </row>
    <row r="14" ht="16.95" customHeight="1" spans="1:3">
      <c r="A14" s="45">
        <v>207</v>
      </c>
      <c r="B14" s="25" t="s">
        <v>1236</v>
      </c>
      <c r="C14" s="26">
        <f>SUM(C15,C21,C27)</f>
        <v>0</v>
      </c>
    </row>
    <row r="15" ht="16.95" customHeight="1" spans="1:3">
      <c r="A15" s="45">
        <v>20707</v>
      </c>
      <c r="B15" s="25" t="s">
        <v>2049</v>
      </c>
      <c r="C15" s="26">
        <f>SUM(C16:C20)</f>
        <v>0</v>
      </c>
    </row>
    <row r="16" ht="16.95" customHeight="1" spans="1:3">
      <c r="A16" s="45">
        <v>2070701</v>
      </c>
      <c r="B16" s="28" t="s">
        <v>2050</v>
      </c>
      <c r="C16" s="46">
        <v>0</v>
      </c>
    </row>
    <row r="17" ht="16.95" customHeight="1" spans="1:3">
      <c r="A17" s="45">
        <v>2070702</v>
      </c>
      <c r="B17" s="28" t="s">
        <v>2051</v>
      </c>
      <c r="C17" s="46">
        <v>0</v>
      </c>
    </row>
    <row r="18" ht="16.95" customHeight="1" spans="1:3">
      <c r="A18" s="45">
        <v>2070703</v>
      </c>
      <c r="B18" s="28" t="s">
        <v>2052</v>
      </c>
      <c r="C18" s="46">
        <v>0</v>
      </c>
    </row>
    <row r="19" ht="16.95" customHeight="1" spans="1:3">
      <c r="A19" s="45">
        <v>2070704</v>
      </c>
      <c r="B19" s="28" t="s">
        <v>2053</v>
      </c>
      <c r="C19" s="46">
        <v>0</v>
      </c>
    </row>
    <row r="20" ht="16.95" customHeight="1" spans="1:3">
      <c r="A20" s="45">
        <v>2070799</v>
      </c>
      <c r="B20" s="28" t="s">
        <v>2054</v>
      </c>
      <c r="C20" s="46">
        <v>0</v>
      </c>
    </row>
    <row r="21" ht="16.95" customHeight="1" spans="1:3">
      <c r="A21" s="45">
        <v>20709</v>
      </c>
      <c r="B21" s="25" t="s">
        <v>2055</v>
      </c>
      <c r="C21" s="26">
        <f>SUM(C22:C26)</f>
        <v>0</v>
      </c>
    </row>
    <row r="22" ht="16.95" customHeight="1" spans="1:3">
      <c r="A22" s="45">
        <v>2070901</v>
      </c>
      <c r="B22" s="28" t="s">
        <v>2056</v>
      </c>
      <c r="C22" s="46">
        <v>0</v>
      </c>
    </row>
    <row r="23" ht="16.95" customHeight="1" spans="1:3">
      <c r="A23" s="45">
        <v>2070902</v>
      </c>
      <c r="B23" s="28" t="s">
        <v>2057</v>
      </c>
      <c r="C23" s="46">
        <v>0</v>
      </c>
    </row>
    <row r="24" ht="16.95" customHeight="1" spans="1:3">
      <c r="A24" s="45">
        <v>2070903</v>
      </c>
      <c r="B24" s="28" t="s">
        <v>2058</v>
      </c>
      <c r="C24" s="46">
        <v>0</v>
      </c>
    </row>
    <row r="25" ht="16.95" customHeight="1" spans="1:3">
      <c r="A25" s="45">
        <v>2070904</v>
      </c>
      <c r="B25" s="28" t="s">
        <v>2059</v>
      </c>
      <c r="C25" s="46">
        <v>0</v>
      </c>
    </row>
    <row r="26" ht="16.95" customHeight="1" spans="1:3">
      <c r="A26" s="45">
        <v>2070999</v>
      </c>
      <c r="B26" s="28" t="s">
        <v>2060</v>
      </c>
      <c r="C26" s="46">
        <v>0</v>
      </c>
    </row>
    <row r="27" ht="16.95" customHeight="1" spans="1:3">
      <c r="A27" s="45">
        <v>20710</v>
      </c>
      <c r="B27" s="25" t="s">
        <v>2061</v>
      </c>
      <c r="C27" s="26">
        <f>SUM(C28:C29)</f>
        <v>0</v>
      </c>
    </row>
    <row r="28" ht="16.95" customHeight="1" spans="1:3">
      <c r="A28" s="45">
        <v>2071001</v>
      </c>
      <c r="B28" s="28" t="s">
        <v>2062</v>
      </c>
      <c r="C28" s="46">
        <v>0</v>
      </c>
    </row>
    <row r="29" ht="16.95" customHeight="1" spans="1:3">
      <c r="A29" s="45">
        <v>2071099</v>
      </c>
      <c r="B29" s="28" t="s">
        <v>2063</v>
      </c>
      <c r="C29" s="46">
        <v>0</v>
      </c>
    </row>
    <row r="30" ht="16.95" customHeight="1" spans="1:3">
      <c r="A30" s="45">
        <v>208</v>
      </c>
      <c r="B30" s="25" t="s">
        <v>1278</v>
      </c>
      <c r="C30" s="26">
        <f>SUM(C31,C35,C39)</f>
        <v>10617</v>
      </c>
    </row>
    <row r="31" ht="16.95" customHeight="1" spans="1:3">
      <c r="A31" s="45">
        <v>20822</v>
      </c>
      <c r="B31" s="25" t="s">
        <v>2064</v>
      </c>
      <c r="C31" s="26">
        <f>SUM(C32:C34)</f>
        <v>10617</v>
      </c>
    </row>
    <row r="32" ht="16.95" customHeight="1" spans="1:3">
      <c r="A32" s="45">
        <v>2082201</v>
      </c>
      <c r="B32" s="28" t="s">
        <v>2065</v>
      </c>
      <c r="C32" s="46">
        <v>5018</v>
      </c>
    </row>
    <row r="33" ht="16.95" customHeight="1" spans="1:3">
      <c r="A33" s="45">
        <v>2082202</v>
      </c>
      <c r="B33" s="28" t="s">
        <v>2066</v>
      </c>
      <c r="C33" s="46">
        <v>5599</v>
      </c>
    </row>
    <row r="34" ht="16.95" customHeight="1" spans="1:3">
      <c r="A34" s="45">
        <v>2082299</v>
      </c>
      <c r="B34" s="28" t="s">
        <v>2067</v>
      </c>
      <c r="C34" s="46">
        <v>0</v>
      </c>
    </row>
    <row r="35" ht="16.95" customHeight="1" spans="1:3">
      <c r="A35" s="45">
        <v>20823</v>
      </c>
      <c r="B35" s="25" t="s">
        <v>2068</v>
      </c>
      <c r="C35" s="26">
        <f>SUM(C36:C38)</f>
        <v>0</v>
      </c>
    </row>
    <row r="36" ht="16.95" customHeight="1" spans="1:3">
      <c r="A36" s="45">
        <v>2082301</v>
      </c>
      <c r="B36" s="28" t="s">
        <v>2065</v>
      </c>
      <c r="C36" s="46">
        <v>0</v>
      </c>
    </row>
    <row r="37" ht="16.95" customHeight="1" spans="1:3">
      <c r="A37" s="45">
        <v>2082302</v>
      </c>
      <c r="B37" s="28" t="s">
        <v>2066</v>
      </c>
      <c r="C37" s="46">
        <v>0</v>
      </c>
    </row>
    <row r="38" ht="16.95" customHeight="1" spans="1:3">
      <c r="A38" s="45">
        <v>2082399</v>
      </c>
      <c r="B38" s="28" t="s">
        <v>2069</v>
      </c>
      <c r="C38" s="46">
        <v>0</v>
      </c>
    </row>
    <row r="39" ht="16.95" customHeight="1" spans="1:3">
      <c r="A39" s="45">
        <v>20829</v>
      </c>
      <c r="B39" s="25" t="s">
        <v>2070</v>
      </c>
      <c r="C39" s="26">
        <f>SUM(C40:C41)</f>
        <v>0</v>
      </c>
    </row>
    <row r="40" ht="16.95" customHeight="1" spans="1:3">
      <c r="A40" s="45">
        <v>2082901</v>
      </c>
      <c r="B40" s="28" t="s">
        <v>2066</v>
      </c>
      <c r="C40" s="46">
        <v>0</v>
      </c>
    </row>
    <row r="41" ht="16.95" customHeight="1" spans="1:3">
      <c r="A41" s="45">
        <v>2082999</v>
      </c>
      <c r="B41" s="28" t="s">
        <v>2071</v>
      </c>
      <c r="C41" s="46">
        <v>0</v>
      </c>
    </row>
    <row r="42" ht="16.95" customHeight="1" spans="1:3">
      <c r="A42" s="45">
        <v>211</v>
      </c>
      <c r="B42" s="25" t="s">
        <v>1452</v>
      </c>
      <c r="C42" s="26">
        <f>SUM(C43,C48)</f>
        <v>0</v>
      </c>
    </row>
    <row r="43" ht="16.95" customHeight="1" spans="1:3">
      <c r="A43" s="45">
        <v>21160</v>
      </c>
      <c r="B43" s="25" t="s">
        <v>2072</v>
      </c>
      <c r="C43" s="26">
        <f>SUM(C44:C47)</f>
        <v>0</v>
      </c>
    </row>
    <row r="44" ht="16.95" customHeight="1" spans="1:3">
      <c r="A44" s="45">
        <v>2116001</v>
      </c>
      <c r="B44" s="28" t="s">
        <v>2073</v>
      </c>
      <c r="C44" s="46">
        <v>0</v>
      </c>
    </row>
    <row r="45" ht="16.95" customHeight="1" spans="1:3">
      <c r="A45" s="45">
        <v>2116002</v>
      </c>
      <c r="B45" s="28" t="s">
        <v>2074</v>
      </c>
      <c r="C45" s="46">
        <v>0</v>
      </c>
    </row>
    <row r="46" ht="16.95" customHeight="1" spans="1:3">
      <c r="A46" s="45">
        <v>2116003</v>
      </c>
      <c r="B46" s="28" t="s">
        <v>2075</v>
      </c>
      <c r="C46" s="46">
        <v>0</v>
      </c>
    </row>
    <row r="47" ht="16.95" customHeight="1" spans="1:3">
      <c r="A47" s="45">
        <v>2116099</v>
      </c>
      <c r="B47" s="28" t="s">
        <v>2076</v>
      </c>
      <c r="C47" s="46">
        <v>0</v>
      </c>
    </row>
    <row r="48" ht="16.95" customHeight="1" spans="1:3">
      <c r="A48" s="45">
        <v>21161</v>
      </c>
      <c r="B48" s="25" t="s">
        <v>2077</v>
      </c>
      <c r="C48" s="26">
        <f>SUM(C49:C52)</f>
        <v>0</v>
      </c>
    </row>
    <row r="49" ht="16.95" customHeight="1" spans="1:3">
      <c r="A49" s="45">
        <v>2116101</v>
      </c>
      <c r="B49" s="28" t="s">
        <v>2078</v>
      </c>
      <c r="C49" s="46">
        <v>0</v>
      </c>
    </row>
    <row r="50" ht="16.95" customHeight="1" spans="1:3">
      <c r="A50" s="45">
        <v>2116102</v>
      </c>
      <c r="B50" s="28" t="s">
        <v>2079</v>
      </c>
      <c r="C50" s="46">
        <v>0</v>
      </c>
    </row>
    <row r="51" ht="16.95" customHeight="1" spans="1:3">
      <c r="A51" s="45">
        <v>2116103</v>
      </c>
      <c r="B51" s="28" t="s">
        <v>2080</v>
      </c>
      <c r="C51" s="46">
        <v>0</v>
      </c>
    </row>
    <row r="52" ht="16.95" customHeight="1" spans="1:3">
      <c r="A52" s="45">
        <v>2116104</v>
      </c>
      <c r="B52" s="28" t="s">
        <v>2081</v>
      </c>
      <c r="C52" s="46">
        <v>0</v>
      </c>
    </row>
    <row r="53" ht="16.95" customHeight="1" spans="1:3">
      <c r="A53" s="45">
        <v>212</v>
      </c>
      <c r="B53" s="25" t="s">
        <v>1521</v>
      </c>
      <c r="C53" s="26">
        <f>SUM(C54,C70,C74:C75,C81,C85,C89,C93,C99,C102)</f>
        <v>26030</v>
      </c>
    </row>
    <row r="54" ht="16.95" customHeight="1" spans="1:3">
      <c r="A54" s="45">
        <v>21208</v>
      </c>
      <c r="B54" s="25" t="s">
        <v>2082</v>
      </c>
      <c r="C54" s="26">
        <f>SUM(C55:C69)</f>
        <v>23877</v>
      </c>
    </row>
    <row r="55" ht="16.95" customHeight="1" spans="1:3">
      <c r="A55" s="45">
        <v>2120801</v>
      </c>
      <c r="B55" s="28" t="s">
        <v>2083</v>
      </c>
      <c r="C55" s="46">
        <v>7544</v>
      </c>
    </row>
    <row r="56" ht="16.95" customHeight="1" spans="1:3">
      <c r="A56" s="45">
        <v>2120802</v>
      </c>
      <c r="B56" s="28" t="s">
        <v>2084</v>
      </c>
      <c r="C56" s="46">
        <v>0</v>
      </c>
    </row>
    <row r="57" ht="16.95" customHeight="1" spans="1:3">
      <c r="A57" s="45">
        <v>2120803</v>
      </c>
      <c r="B57" s="28" t="s">
        <v>2085</v>
      </c>
      <c r="C57" s="46">
        <v>1900</v>
      </c>
    </row>
    <row r="58" ht="16.95" customHeight="1" spans="1:3">
      <c r="A58" s="45">
        <v>2120804</v>
      </c>
      <c r="B58" s="28" t="s">
        <v>2086</v>
      </c>
      <c r="C58" s="46">
        <v>5361</v>
      </c>
    </row>
    <row r="59" ht="16.95" customHeight="1" spans="1:3">
      <c r="A59" s="45">
        <v>2120805</v>
      </c>
      <c r="B59" s="28" t="s">
        <v>2087</v>
      </c>
      <c r="C59" s="46">
        <v>0</v>
      </c>
    </row>
    <row r="60" ht="16.95" customHeight="1" spans="1:3">
      <c r="A60" s="45">
        <v>2120806</v>
      </c>
      <c r="B60" s="28" t="s">
        <v>2088</v>
      </c>
      <c r="C60" s="46">
        <v>172</v>
      </c>
    </row>
    <row r="61" ht="16.95" customHeight="1" spans="1:3">
      <c r="A61" s="45">
        <v>2120807</v>
      </c>
      <c r="B61" s="28" t="s">
        <v>2089</v>
      </c>
      <c r="C61" s="46">
        <v>0</v>
      </c>
    </row>
    <row r="62" ht="16.95" customHeight="1" spans="1:3">
      <c r="A62" s="45">
        <v>2120809</v>
      </c>
      <c r="B62" s="28" t="s">
        <v>2090</v>
      </c>
      <c r="C62" s="46">
        <v>0</v>
      </c>
    </row>
    <row r="63" ht="16.95" customHeight="1" spans="1:3">
      <c r="A63" s="45">
        <v>2120810</v>
      </c>
      <c r="B63" s="28" t="s">
        <v>2091</v>
      </c>
      <c r="C63" s="46">
        <v>0</v>
      </c>
    </row>
    <row r="64" ht="16.95" customHeight="1" spans="1:3">
      <c r="A64" s="45">
        <v>2120811</v>
      </c>
      <c r="B64" s="28" t="s">
        <v>2092</v>
      </c>
      <c r="C64" s="46">
        <v>0</v>
      </c>
    </row>
    <row r="65" ht="16.95" customHeight="1" spans="1:3">
      <c r="A65" s="45">
        <v>2120813</v>
      </c>
      <c r="B65" s="28" t="s">
        <v>1816</v>
      </c>
      <c r="C65" s="46">
        <v>0</v>
      </c>
    </row>
    <row r="66" ht="16.95" customHeight="1" spans="1:3">
      <c r="A66" s="45">
        <v>2120814</v>
      </c>
      <c r="B66" s="28" t="s">
        <v>2093</v>
      </c>
      <c r="C66" s="46">
        <v>0</v>
      </c>
    </row>
    <row r="67" ht="16.95" customHeight="1" spans="1:3">
      <c r="A67" s="45">
        <v>2120815</v>
      </c>
      <c r="B67" s="28" t="s">
        <v>2094</v>
      </c>
      <c r="C67" s="46">
        <v>0</v>
      </c>
    </row>
    <row r="68" ht="16.95" customHeight="1" spans="1:3">
      <c r="A68" s="45">
        <v>2120816</v>
      </c>
      <c r="B68" s="28" t="s">
        <v>2095</v>
      </c>
      <c r="C68" s="46">
        <v>0</v>
      </c>
    </row>
    <row r="69" ht="16.95" customHeight="1" spans="1:3">
      <c r="A69" s="45">
        <v>2120899</v>
      </c>
      <c r="B69" s="28" t="s">
        <v>2096</v>
      </c>
      <c r="C69" s="46">
        <v>8900</v>
      </c>
    </row>
    <row r="70" ht="16.95" customHeight="1" spans="1:3">
      <c r="A70" s="45">
        <v>21210</v>
      </c>
      <c r="B70" s="25" t="s">
        <v>2097</v>
      </c>
      <c r="C70" s="26">
        <f>SUM(C71:C73)</f>
        <v>0</v>
      </c>
    </row>
    <row r="71" ht="16.95" customHeight="1" spans="1:3">
      <c r="A71" s="45">
        <v>2121001</v>
      </c>
      <c r="B71" s="28" t="s">
        <v>2083</v>
      </c>
      <c r="C71" s="46">
        <v>0</v>
      </c>
    </row>
    <row r="72" ht="16.95" customHeight="1" spans="1:3">
      <c r="A72" s="45">
        <v>2121002</v>
      </c>
      <c r="B72" s="28" t="s">
        <v>2084</v>
      </c>
      <c r="C72" s="46">
        <v>0</v>
      </c>
    </row>
    <row r="73" ht="16.95" customHeight="1" spans="1:3">
      <c r="A73" s="45">
        <v>2121099</v>
      </c>
      <c r="B73" s="28" t="s">
        <v>2098</v>
      </c>
      <c r="C73" s="46">
        <v>0</v>
      </c>
    </row>
    <row r="74" ht="16.95" customHeight="1" spans="1:3">
      <c r="A74" s="45">
        <v>21211</v>
      </c>
      <c r="B74" s="25" t="s">
        <v>2099</v>
      </c>
      <c r="C74" s="46">
        <v>0</v>
      </c>
    </row>
    <row r="75" ht="16.95" customHeight="1" spans="1:3">
      <c r="A75" s="45">
        <v>21213</v>
      </c>
      <c r="B75" s="25" t="s">
        <v>2100</v>
      </c>
      <c r="C75" s="26">
        <f>SUM(C76:C80)</f>
        <v>1338</v>
      </c>
    </row>
    <row r="76" ht="16.95" customHeight="1" spans="1:3">
      <c r="A76" s="45">
        <v>2121301</v>
      </c>
      <c r="B76" s="28" t="s">
        <v>2101</v>
      </c>
      <c r="C76" s="46">
        <v>0</v>
      </c>
    </row>
    <row r="77" ht="16.95" customHeight="1" spans="1:3">
      <c r="A77" s="45">
        <v>2121302</v>
      </c>
      <c r="B77" s="28" t="s">
        <v>2102</v>
      </c>
      <c r="C77" s="46">
        <v>0</v>
      </c>
    </row>
    <row r="78" ht="16.95" customHeight="1" spans="1:3">
      <c r="A78" s="45">
        <v>2121303</v>
      </c>
      <c r="B78" s="28" t="s">
        <v>2103</v>
      </c>
      <c r="C78" s="46">
        <v>0</v>
      </c>
    </row>
    <row r="79" ht="16.95" customHeight="1" spans="1:3">
      <c r="A79" s="45">
        <v>2121304</v>
      </c>
      <c r="B79" s="28" t="s">
        <v>2104</v>
      </c>
      <c r="C79" s="46">
        <v>0</v>
      </c>
    </row>
    <row r="80" ht="16.95" customHeight="1" spans="1:3">
      <c r="A80" s="45">
        <v>2121399</v>
      </c>
      <c r="B80" s="28" t="s">
        <v>2105</v>
      </c>
      <c r="C80" s="46">
        <v>1338</v>
      </c>
    </row>
    <row r="81" ht="16.95" customHeight="1" spans="1:3">
      <c r="A81" s="45">
        <v>21214</v>
      </c>
      <c r="B81" s="25" t="s">
        <v>2106</v>
      </c>
      <c r="C81" s="26">
        <f>SUM(C82:C84)</f>
        <v>815</v>
      </c>
    </row>
    <row r="82" ht="16.95" customHeight="1" spans="1:3">
      <c r="A82" s="45">
        <v>2121401</v>
      </c>
      <c r="B82" s="28" t="s">
        <v>2107</v>
      </c>
      <c r="C82" s="46">
        <v>0</v>
      </c>
    </row>
    <row r="83" ht="16.95" customHeight="1" spans="1:3">
      <c r="A83" s="45">
        <v>2121402</v>
      </c>
      <c r="B83" s="28" t="s">
        <v>2108</v>
      </c>
      <c r="C83" s="46">
        <v>0</v>
      </c>
    </row>
    <row r="84" ht="16.95" customHeight="1" spans="1:3">
      <c r="A84" s="45">
        <v>2121499</v>
      </c>
      <c r="B84" s="28" t="s">
        <v>2109</v>
      </c>
      <c r="C84" s="46">
        <v>815</v>
      </c>
    </row>
    <row r="85" ht="16.95" customHeight="1" spans="1:3">
      <c r="A85" s="45">
        <v>21215</v>
      </c>
      <c r="B85" s="25" t="s">
        <v>2110</v>
      </c>
      <c r="C85" s="26">
        <f>SUM(C86:C88)</f>
        <v>0</v>
      </c>
    </row>
    <row r="86" ht="16.95" customHeight="1" spans="1:3">
      <c r="A86" s="45">
        <v>2121501</v>
      </c>
      <c r="B86" s="28" t="s">
        <v>2111</v>
      </c>
      <c r="C86" s="46">
        <v>0</v>
      </c>
    </row>
    <row r="87" ht="16.95" customHeight="1" spans="1:3">
      <c r="A87" s="45">
        <v>2121502</v>
      </c>
      <c r="B87" s="28" t="s">
        <v>2112</v>
      </c>
      <c r="C87" s="46">
        <v>0</v>
      </c>
    </row>
    <row r="88" ht="16.95" customHeight="1" spans="1:3">
      <c r="A88" s="45">
        <v>2121599</v>
      </c>
      <c r="B88" s="28" t="s">
        <v>2113</v>
      </c>
      <c r="C88" s="46">
        <v>0</v>
      </c>
    </row>
    <row r="89" ht="16.95" customHeight="1" spans="1:3">
      <c r="A89" s="45">
        <v>21216</v>
      </c>
      <c r="B89" s="25" t="s">
        <v>2114</v>
      </c>
      <c r="C89" s="26">
        <f>SUM(C90:C92)</f>
        <v>0</v>
      </c>
    </row>
    <row r="90" ht="16.95" customHeight="1" spans="1:3">
      <c r="A90" s="45">
        <v>2121601</v>
      </c>
      <c r="B90" s="28" t="s">
        <v>2111</v>
      </c>
      <c r="C90" s="46">
        <v>0</v>
      </c>
    </row>
    <row r="91" ht="16.95" customHeight="1" spans="1:3">
      <c r="A91" s="45">
        <v>2121602</v>
      </c>
      <c r="B91" s="28" t="s">
        <v>2112</v>
      </c>
      <c r="C91" s="46">
        <v>0</v>
      </c>
    </row>
    <row r="92" ht="16.95" customHeight="1" spans="1:3">
      <c r="A92" s="45">
        <v>2121699</v>
      </c>
      <c r="B92" s="28" t="s">
        <v>2115</v>
      </c>
      <c r="C92" s="46">
        <v>0</v>
      </c>
    </row>
    <row r="93" ht="16.95" customHeight="1" spans="1:3">
      <c r="A93" s="45">
        <v>21217</v>
      </c>
      <c r="B93" s="25" t="s">
        <v>2116</v>
      </c>
      <c r="C93" s="26">
        <f>SUM(C94:C98)</f>
        <v>0</v>
      </c>
    </row>
    <row r="94" ht="16.95" customHeight="1" spans="1:3">
      <c r="A94" s="45">
        <v>2121701</v>
      </c>
      <c r="B94" s="28" t="s">
        <v>2117</v>
      </c>
      <c r="C94" s="46">
        <v>0</v>
      </c>
    </row>
    <row r="95" ht="16.95" customHeight="1" spans="1:3">
      <c r="A95" s="45">
        <v>2121702</v>
      </c>
      <c r="B95" s="28" t="s">
        <v>2118</v>
      </c>
      <c r="C95" s="46">
        <v>0</v>
      </c>
    </row>
    <row r="96" ht="16.95" customHeight="1" spans="1:3">
      <c r="A96" s="45">
        <v>2121703</v>
      </c>
      <c r="B96" s="28" t="s">
        <v>2119</v>
      </c>
      <c r="C96" s="46">
        <v>0</v>
      </c>
    </row>
    <row r="97" ht="16.95" customHeight="1" spans="1:3">
      <c r="A97" s="45">
        <v>2121704</v>
      </c>
      <c r="B97" s="28" t="s">
        <v>2120</v>
      </c>
      <c r="C97" s="46">
        <v>0</v>
      </c>
    </row>
    <row r="98" ht="16.95" customHeight="1" spans="1:3">
      <c r="A98" s="45">
        <v>2121799</v>
      </c>
      <c r="B98" s="28" t="s">
        <v>2121</v>
      </c>
      <c r="C98" s="46">
        <v>0</v>
      </c>
    </row>
    <row r="99" ht="16.95" customHeight="1" spans="1:3">
      <c r="A99" s="45">
        <v>21218</v>
      </c>
      <c r="B99" s="25" t="s">
        <v>2122</v>
      </c>
      <c r="C99" s="26">
        <f>SUM(C100:C101)</f>
        <v>0</v>
      </c>
    </row>
    <row r="100" ht="16.95" customHeight="1" spans="1:3">
      <c r="A100" s="45">
        <v>2121801</v>
      </c>
      <c r="B100" s="28" t="s">
        <v>2123</v>
      </c>
      <c r="C100" s="46">
        <v>0</v>
      </c>
    </row>
    <row r="101" ht="16.95" customHeight="1" spans="1:3">
      <c r="A101" s="45">
        <v>2121899</v>
      </c>
      <c r="B101" s="28" t="s">
        <v>2124</v>
      </c>
      <c r="C101" s="46">
        <v>0</v>
      </c>
    </row>
    <row r="102" ht="16.95" customHeight="1" spans="1:3">
      <c r="A102" s="45">
        <v>21219</v>
      </c>
      <c r="B102" s="25" t="s">
        <v>2125</v>
      </c>
      <c r="C102" s="26">
        <f>SUM(C103:C110)</f>
        <v>0</v>
      </c>
    </row>
    <row r="103" ht="16.95" customHeight="1" spans="1:3">
      <c r="A103" s="45">
        <v>2121901</v>
      </c>
      <c r="B103" s="28" t="s">
        <v>2111</v>
      </c>
      <c r="C103" s="46">
        <v>0</v>
      </c>
    </row>
    <row r="104" ht="16.95" customHeight="1" spans="1:3">
      <c r="A104" s="45">
        <v>2121902</v>
      </c>
      <c r="B104" s="28" t="s">
        <v>2112</v>
      </c>
      <c r="C104" s="46">
        <v>0</v>
      </c>
    </row>
    <row r="105" ht="16.95" customHeight="1" spans="1:3">
      <c r="A105" s="45">
        <v>2121903</v>
      </c>
      <c r="B105" s="28" t="s">
        <v>2126</v>
      </c>
      <c r="C105" s="46">
        <v>0</v>
      </c>
    </row>
    <row r="106" ht="16.95" customHeight="1" spans="1:3">
      <c r="A106" s="45">
        <v>2121904</v>
      </c>
      <c r="B106" s="28" t="s">
        <v>2127</v>
      </c>
      <c r="C106" s="46">
        <v>0</v>
      </c>
    </row>
    <row r="107" ht="16.95" customHeight="1" spans="1:3">
      <c r="A107" s="45">
        <v>2121905</v>
      </c>
      <c r="B107" s="28" t="s">
        <v>2128</v>
      </c>
      <c r="C107" s="46">
        <v>0</v>
      </c>
    </row>
    <row r="108" ht="16.95" customHeight="1" spans="1:3">
      <c r="A108" s="45">
        <v>2121906</v>
      </c>
      <c r="B108" s="28" t="s">
        <v>2129</v>
      </c>
      <c r="C108" s="46">
        <v>0</v>
      </c>
    </row>
    <row r="109" ht="16.95" customHeight="1" spans="1:3">
      <c r="A109" s="45">
        <v>2121907</v>
      </c>
      <c r="B109" s="28" t="s">
        <v>2130</v>
      </c>
      <c r="C109" s="46">
        <v>0</v>
      </c>
    </row>
    <row r="110" ht="16.95" customHeight="1" spans="1:3">
      <c r="A110" s="45">
        <v>2121999</v>
      </c>
      <c r="B110" s="28" t="s">
        <v>2131</v>
      </c>
      <c r="C110" s="46">
        <v>0</v>
      </c>
    </row>
    <row r="111" ht="16.95" customHeight="1" spans="1:3">
      <c r="A111" s="45">
        <v>213</v>
      </c>
      <c r="B111" s="25" t="s">
        <v>1541</v>
      </c>
      <c r="C111" s="26">
        <f>SUM(C112,C117,C122,C127,C130)</f>
        <v>0</v>
      </c>
    </row>
    <row r="112" ht="16.95" customHeight="1" spans="1:3">
      <c r="A112" s="45">
        <v>21366</v>
      </c>
      <c r="B112" s="25" t="s">
        <v>2132</v>
      </c>
      <c r="C112" s="26">
        <f>SUM(C113:C116)</f>
        <v>0</v>
      </c>
    </row>
    <row r="113" ht="16.95" customHeight="1" spans="1:3">
      <c r="A113" s="45">
        <v>2136601</v>
      </c>
      <c r="B113" s="28" t="s">
        <v>2066</v>
      </c>
      <c r="C113" s="46">
        <v>0</v>
      </c>
    </row>
    <row r="114" ht="16.95" customHeight="1" spans="1:3">
      <c r="A114" s="45">
        <v>2136602</v>
      </c>
      <c r="B114" s="28" t="s">
        <v>2133</v>
      </c>
      <c r="C114" s="46">
        <v>0</v>
      </c>
    </row>
    <row r="115" ht="16.95" customHeight="1" spans="1:3">
      <c r="A115" s="45">
        <v>2136603</v>
      </c>
      <c r="B115" s="28" t="s">
        <v>2134</v>
      </c>
      <c r="C115" s="46">
        <v>0</v>
      </c>
    </row>
    <row r="116" ht="16.95" customHeight="1" spans="1:3">
      <c r="A116" s="45">
        <v>2136699</v>
      </c>
      <c r="B116" s="28" t="s">
        <v>2135</v>
      </c>
      <c r="C116" s="46">
        <v>0</v>
      </c>
    </row>
    <row r="117" ht="16.95" customHeight="1" spans="1:3">
      <c r="A117" s="45">
        <v>21367</v>
      </c>
      <c r="B117" s="25" t="s">
        <v>2136</v>
      </c>
      <c r="C117" s="26">
        <f>SUM(C118:C121)</f>
        <v>0</v>
      </c>
    </row>
    <row r="118" ht="16.95" customHeight="1" spans="1:3">
      <c r="A118" s="45">
        <v>2136701</v>
      </c>
      <c r="B118" s="28" t="s">
        <v>2066</v>
      </c>
      <c r="C118" s="46">
        <v>0</v>
      </c>
    </row>
    <row r="119" ht="16.95" customHeight="1" spans="1:3">
      <c r="A119" s="45">
        <v>2136702</v>
      </c>
      <c r="B119" s="28" t="s">
        <v>2133</v>
      </c>
      <c r="C119" s="46">
        <v>0</v>
      </c>
    </row>
    <row r="120" ht="16.95" customHeight="1" spans="1:3">
      <c r="A120" s="45">
        <v>2136703</v>
      </c>
      <c r="B120" s="28" t="s">
        <v>2137</v>
      </c>
      <c r="C120" s="46">
        <v>0</v>
      </c>
    </row>
    <row r="121" ht="16.95" customHeight="1" spans="1:3">
      <c r="A121" s="45">
        <v>2136799</v>
      </c>
      <c r="B121" s="28" t="s">
        <v>2138</v>
      </c>
      <c r="C121" s="46">
        <v>0</v>
      </c>
    </row>
    <row r="122" ht="16.95" customHeight="1" spans="1:3">
      <c r="A122" s="45">
        <v>21369</v>
      </c>
      <c r="B122" s="25" t="s">
        <v>2139</v>
      </c>
      <c r="C122" s="26">
        <f>SUM(C123:C126)</f>
        <v>0</v>
      </c>
    </row>
    <row r="123" ht="16.95" customHeight="1" spans="1:3">
      <c r="A123" s="45">
        <v>2136901</v>
      </c>
      <c r="B123" s="28" t="s">
        <v>1603</v>
      </c>
      <c r="C123" s="46">
        <v>0</v>
      </c>
    </row>
    <row r="124" ht="16.95" customHeight="1" spans="1:3">
      <c r="A124" s="45">
        <v>2136902</v>
      </c>
      <c r="B124" s="28" t="s">
        <v>2140</v>
      </c>
      <c r="C124" s="46">
        <v>0</v>
      </c>
    </row>
    <row r="125" ht="16.95" customHeight="1" spans="1:3">
      <c r="A125" s="45">
        <v>2136903</v>
      </c>
      <c r="B125" s="28" t="s">
        <v>2141</v>
      </c>
      <c r="C125" s="46">
        <v>0</v>
      </c>
    </row>
    <row r="126" ht="16.95" customHeight="1" spans="1:3">
      <c r="A126" s="45">
        <v>2136999</v>
      </c>
      <c r="B126" s="28" t="s">
        <v>2142</v>
      </c>
      <c r="C126" s="46">
        <v>0</v>
      </c>
    </row>
    <row r="127" ht="16.95" customHeight="1" spans="1:3">
      <c r="A127" s="45">
        <v>21370</v>
      </c>
      <c r="B127" s="25" t="s">
        <v>2143</v>
      </c>
      <c r="C127" s="26">
        <f>SUM(C128:C129)</f>
        <v>0</v>
      </c>
    </row>
    <row r="128" ht="16.95" customHeight="1" spans="1:3">
      <c r="A128" s="45">
        <v>2137001</v>
      </c>
      <c r="B128" s="28" t="s">
        <v>2144</v>
      </c>
      <c r="C128" s="46">
        <v>0</v>
      </c>
    </row>
    <row r="129" ht="16.95" customHeight="1" spans="1:3">
      <c r="A129" s="45">
        <v>2137099</v>
      </c>
      <c r="B129" s="28" t="s">
        <v>2145</v>
      </c>
      <c r="C129" s="46">
        <v>0</v>
      </c>
    </row>
    <row r="130" ht="16.95" customHeight="1" spans="1:3">
      <c r="A130" s="45">
        <v>21371</v>
      </c>
      <c r="B130" s="25" t="s">
        <v>2146</v>
      </c>
      <c r="C130" s="26">
        <f>SUM(C131:C134)</f>
        <v>0</v>
      </c>
    </row>
    <row r="131" ht="16.95" customHeight="1" spans="1:3">
      <c r="A131" s="45">
        <v>2137101</v>
      </c>
      <c r="B131" s="28" t="s">
        <v>2147</v>
      </c>
      <c r="C131" s="46">
        <v>0</v>
      </c>
    </row>
    <row r="132" ht="16.95" customHeight="1" spans="1:3">
      <c r="A132" s="45">
        <v>2137102</v>
      </c>
      <c r="B132" s="28" t="s">
        <v>2148</v>
      </c>
      <c r="C132" s="46">
        <v>0</v>
      </c>
    </row>
    <row r="133" ht="16.95" customHeight="1" spans="1:3">
      <c r="A133" s="45">
        <v>2137103</v>
      </c>
      <c r="B133" s="28" t="s">
        <v>2149</v>
      </c>
      <c r="C133" s="46">
        <v>0</v>
      </c>
    </row>
    <row r="134" ht="16.95" customHeight="1" spans="1:3">
      <c r="A134" s="45">
        <v>2137199</v>
      </c>
      <c r="B134" s="28" t="s">
        <v>2150</v>
      </c>
      <c r="C134" s="46">
        <v>0</v>
      </c>
    </row>
    <row r="135" ht="16.95" customHeight="1" spans="1:3">
      <c r="A135" s="45">
        <v>214</v>
      </c>
      <c r="B135" s="25" t="s">
        <v>1632</v>
      </c>
      <c r="C135" s="26">
        <f>SUM(C136,C141,C146,C155,C162,C172,C175,C178)</f>
        <v>0</v>
      </c>
    </row>
    <row r="136" ht="16.95" customHeight="1" spans="1:3">
      <c r="A136" s="45">
        <v>21460</v>
      </c>
      <c r="B136" s="25" t="s">
        <v>2151</v>
      </c>
      <c r="C136" s="26">
        <f>SUM(C137:C140)</f>
        <v>0</v>
      </c>
    </row>
    <row r="137" ht="16.95" customHeight="1" spans="1:3">
      <c r="A137" s="45">
        <v>2146001</v>
      </c>
      <c r="B137" s="28" t="s">
        <v>1634</v>
      </c>
      <c r="C137" s="46">
        <v>0</v>
      </c>
    </row>
    <row r="138" ht="16.95" customHeight="1" spans="1:3">
      <c r="A138" s="45">
        <v>2146002</v>
      </c>
      <c r="B138" s="28" t="s">
        <v>1635</v>
      </c>
      <c r="C138" s="46">
        <v>0</v>
      </c>
    </row>
    <row r="139" ht="16.95" customHeight="1" spans="1:3">
      <c r="A139" s="45">
        <v>2146003</v>
      </c>
      <c r="B139" s="28" t="s">
        <v>2152</v>
      </c>
      <c r="C139" s="46">
        <v>0</v>
      </c>
    </row>
    <row r="140" ht="16.95" customHeight="1" spans="1:3">
      <c r="A140" s="45">
        <v>2146099</v>
      </c>
      <c r="B140" s="28" t="s">
        <v>2153</v>
      </c>
      <c r="C140" s="46">
        <v>0</v>
      </c>
    </row>
    <row r="141" ht="16.95" customHeight="1" spans="1:3">
      <c r="A141" s="45">
        <v>21462</v>
      </c>
      <c r="B141" s="25" t="s">
        <v>2154</v>
      </c>
      <c r="C141" s="26">
        <f>SUM(C142:C145)</f>
        <v>0</v>
      </c>
    </row>
    <row r="142" ht="16.95" customHeight="1" spans="1:3">
      <c r="A142" s="45">
        <v>2146201</v>
      </c>
      <c r="B142" s="28" t="s">
        <v>2152</v>
      </c>
      <c r="C142" s="46">
        <v>0</v>
      </c>
    </row>
    <row r="143" ht="16.95" customHeight="1" spans="1:3">
      <c r="A143" s="45">
        <v>2146202</v>
      </c>
      <c r="B143" s="28" t="s">
        <v>2155</v>
      </c>
      <c r="C143" s="46">
        <v>0</v>
      </c>
    </row>
    <row r="144" ht="16.95" customHeight="1" spans="1:3">
      <c r="A144" s="45">
        <v>2146203</v>
      </c>
      <c r="B144" s="28" t="s">
        <v>2156</v>
      </c>
      <c r="C144" s="46">
        <v>0</v>
      </c>
    </row>
    <row r="145" ht="16.95" customHeight="1" spans="1:3">
      <c r="A145" s="45">
        <v>2146299</v>
      </c>
      <c r="B145" s="28" t="s">
        <v>2157</v>
      </c>
      <c r="C145" s="46">
        <v>0</v>
      </c>
    </row>
    <row r="146" ht="16.95" customHeight="1" spans="1:3">
      <c r="A146" s="45">
        <v>21464</v>
      </c>
      <c r="B146" s="25" t="s">
        <v>2158</v>
      </c>
      <c r="C146" s="26">
        <f>SUM(C147:C154)</f>
        <v>0</v>
      </c>
    </row>
    <row r="147" ht="16.95" customHeight="1" spans="1:3">
      <c r="A147" s="45">
        <v>2146401</v>
      </c>
      <c r="B147" s="28" t="s">
        <v>2159</v>
      </c>
      <c r="C147" s="46">
        <v>0</v>
      </c>
    </row>
    <row r="148" ht="16.95" customHeight="1" spans="1:3">
      <c r="A148" s="45">
        <v>2146402</v>
      </c>
      <c r="B148" s="28" t="s">
        <v>2160</v>
      </c>
      <c r="C148" s="46">
        <v>0</v>
      </c>
    </row>
    <row r="149" ht="16.95" customHeight="1" spans="1:3">
      <c r="A149" s="45">
        <v>2146403</v>
      </c>
      <c r="B149" s="28" t="s">
        <v>2161</v>
      </c>
      <c r="C149" s="46">
        <v>0</v>
      </c>
    </row>
    <row r="150" ht="16.95" customHeight="1" spans="1:3">
      <c r="A150" s="45">
        <v>2146404</v>
      </c>
      <c r="B150" s="28" t="s">
        <v>2162</v>
      </c>
      <c r="C150" s="46">
        <v>0</v>
      </c>
    </row>
    <row r="151" ht="16.95" customHeight="1" spans="1:3">
      <c r="A151" s="45">
        <v>2146405</v>
      </c>
      <c r="B151" s="28" t="s">
        <v>2163</v>
      </c>
      <c r="C151" s="46">
        <v>0</v>
      </c>
    </row>
    <row r="152" ht="16.95" customHeight="1" spans="1:3">
      <c r="A152" s="45">
        <v>2146406</v>
      </c>
      <c r="B152" s="28" t="s">
        <v>2164</v>
      </c>
      <c r="C152" s="46">
        <v>0</v>
      </c>
    </row>
    <row r="153" ht="16.95" customHeight="1" spans="1:3">
      <c r="A153" s="45">
        <v>2146407</v>
      </c>
      <c r="B153" s="28" t="s">
        <v>2165</v>
      </c>
      <c r="C153" s="46">
        <v>0</v>
      </c>
    </row>
    <row r="154" ht="16.95" customHeight="1" spans="1:3">
      <c r="A154" s="45">
        <v>2146499</v>
      </c>
      <c r="B154" s="28" t="s">
        <v>2166</v>
      </c>
      <c r="C154" s="46">
        <v>0</v>
      </c>
    </row>
    <row r="155" ht="16.95" customHeight="1" spans="1:3">
      <c r="A155" s="45">
        <v>21468</v>
      </c>
      <c r="B155" s="25" t="s">
        <v>2167</v>
      </c>
      <c r="C155" s="26">
        <f>SUM(C156:C161)</f>
        <v>0</v>
      </c>
    </row>
    <row r="156" ht="16.95" customHeight="1" spans="1:3">
      <c r="A156" s="45">
        <v>2146801</v>
      </c>
      <c r="B156" s="28" t="s">
        <v>2168</v>
      </c>
      <c r="C156" s="46">
        <v>0</v>
      </c>
    </row>
    <row r="157" ht="16.95" customHeight="1" spans="1:3">
      <c r="A157" s="45">
        <v>2146802</v>
      </c>
      <c r="B157" s="28" t="s">
        <v>2169</v>
      </c>
      <c r="C157" s="46">
        <v>0</v>
      </c>
    </row>
    <row r="158" ht="16.95" customHeight="1" spans="1:3">
      <c r="A158" s="45">
        <v>2146803</v>
      </c>
      <c r="B158" s="28" t="s">
        <v>2170</v>
      </c>
      <c r="C158" s="46">
        <v>0</v>
      </c>
    </row>
    <row r="159" ht="16.95" customHeight="1" spans="1:3">
      <c r="A159" s="45">
        <v>2146804</v>
      </c>
      <c r="B159" s="28" t="s">
        <v>2171</v>
      </c>
      <c r="C159" s="46">
        <v>0</v>
      </c>
    </row>
    <row r="160" ht="16.95" customHeight="1" spans="1:3">
      <c r="A160" s="45">
        <v>2146805</v>
      </c>
      <c r="B160" s="28" t="s">
        <v>2172</v>
      </c>
      <c r="C160" s="46">
        <v>0</v>
      </c>
    </row>
    <row r="161" ht="16.95" customHeight="1" spans="1:3">
      <c r="A161" s="45">
        <v>2146899</v>
      </c>
      <c r="B161" s="28" t="s">
        <v>2173</v>
      </c>
      <c r="C161" s="46">
        <v>0</v>
      </c>
    </row>
    <row r="162" ht="16.95" customHeight="1" spans="1:3">
      <c r="A162" s="45">
        <v>21469</v>
      </c>
      <c r="B162" s="25" t="s">
        <v>2174</v>
      </c>
      <c r="C162" s="26">
        <f>SUM(C163:C171)</f>
        <v>0</v>
      </c>
    </row>
    <row r="163" ht="16.95" customHeight="1" spans="1:3">
      <c r="A163" s="45">
        <v>2146901</v>
      </c>
      <c r="B163" s="28" t="s">
        <v>2175</v>
      </c>
      <c r="C163" s="46">
        <v>0</v>
      </c>
    </row>
    <row r="164" ht="16.95" customHeight="1" spans="1:3">
      <c r="A164" s="45">
        <v>2146902</v>
      </c>
      <c r="B164" s="28" t="s">
        <v>1661</v>
      </c>
      <c r="C164" s="46">
        <v>0</v>
      </c>
    </row>
    <row r="165" ht="16.95" customHeight="1" spans="1:3">
      <c r="A165" s="45">
        <v>2146903</v>
      </c>
      <c r="B165" s="28" t="s">
        <v>2176</v>
      </c>
      <c r="C165" s="46">
        <v>0</v>
      </c>
    </row>
    <row r="166" ht="16.95" customHeight="1" spans="1:3">
      <c r="A166" s="45">
        <v>2146904</v>
      </c>
      <c r="B166" s="28" t="s">
        <v>2177</v>
      </c>
      <c r="C166" s="46">
        <v>0</v>
      </c>
    </row>
    <row r="167" ht="16.95" customHeight="1" spans="1:3">
      <c r="A167" s="45">
        <v>2146906</v>
      </c>
      <c r="B167" s="28" t="s">
        <v>2178</v>
      </c>
      <c r="C167" s="46">
        <v>0</v>
      </c>
    </row>
    <row r="168" ht="16.95" customHeight="1" spans="1:3">
      <c r="A168" s="45">
        <v>2146907</v>
      </c>
      <c r="B168" s="28" t="s">
        <v>2179</v>
      </c>
      <c r="C168" s="46">
        <v>0</v>
      </c>
    </row>
    <row r="169" ht="16.95" customHeight="1" spans="1:3">
      <c r="A169" s="45">
        <v>2146908</v>
      </c>
      <c r="B169" s="28" t="s">
        <v>2180</v>
      </c>
      <c r="C169" s="46">
        <v>0</v>
      </c>
    </row>
    <row r="170" customHeight="1" spans="1:3">
      <c r="A170" s="45">
        <v>2146909</v>
      </c>
      <c r="B170" s="28" t="s">
        <v>2181</v>
      </c>
      <c r="C170" s="46">
        <v>0</v>
      </c>
    </row>
    <row r="171" ht="16.95" customHeight="1" spans="1:3">
      <c r="A171" s="45">
        <v>2146999</v>
      </c>
      <c r="B171" s="28" t="s">
        <v>2182</v>
      </c>
      <c r="C171" s="46">
        <v>0</v>
      </c>
    </row>
    <row r="172" ht="16.95" customHeight="1" spans="1:3">
      <c r="A172" s="45">
        <v>21470</v>
      </c>
      <c r="B172" s="25" t="s">
        <v>2183</v>
      </c>
      <c r="C172" s="26">
        <f>SUM(C173:C174)</f>
        <v>0</v>
      </c>
    </row>
    <row r="173" ht="16.95" customHeight="1" spans="1:3">
      <c r="A173" s="45">
        <v>2147001</v>
      </c>
      <c r="B173" s="28" t="s">
        <v>2184</v>
      </c>
      <c r="C173" s="46">
        <v>0</v>
      </c>
    </row>
    <row r="174" ht="16.95" customHeight="1" spans="1:3">
      <c r="A174" s="45">
        <v>2147099</v>
      </c>
      <c r="B174" s="28" t="s">
        <v>2185</v>
      </c>
      <c r="C174" s="46">
        <v>0</v>
      </c>
    </row>
    <row r="175" ht="16.95" customHeight="1" spans="1:3">
      <c r="A175" s="45">
        <v>21471</v>
      </c>
      <c r="B175" s="25" t="s">
        <v>2186</v>
      </c>
      <c r="C175" s="26">
        <f>SUM(C176:C177)</f>
        <v>0</v>
      </c>
    </row>
    <row r="176" ht="16.95" customHeight="1" spans="1:3">
      <c r="A176" s="45">
        <v>2147101</v>
      </c>
      <c r="B176" s="28" t="s">
        <v>2184</v>
      </c>
      <c r="C176" s="46">
        <v>0</v>
      </c>
    </row>
    <row r="177" ht="16.95" customHeight="1" spans="1:3">
      <c r="A177" s="45">
        <v>2147199</v>
      </c>
      <c r="B177" s="28" t="s">
        <v>2187</v>
      </c>
      <c r="C177" s="46">
        <v>0</v>
      </c>
    </row>
    <row r="178" ht="16.95" customHeight="1" spans="1:3">
      <c r="A178" s="45">
        <v>21472</v>
      </c>
      <c r="B178" s="25" t="s">
        <v>2188</v>
      </c>
      <c r="C178" s="46">
        <v>0</v>
      </c>
    </row>
    <row r="179" ht="16.95" customHeight="1" spans="1:3">
      <c r="A179" s="45">
        <v>215</v>
      </c>
      <c r="B179" s="25" t="s">
        <v>1677</v>
      </c>
      <c r="C179" s="26">
        <f>C180</f>
        <v>0</v>
      </c>
    </row>
    <row r="180" ht="16.95" customHeight="1" spans="1:3">
      <c r="A180" s="45">
        <v>21562</v>
      </c>
      <c r="B180" s="25" t="s">
        <v>2189</v>
      </c>
      <c r="C180" s="26">
        <f>SUM(C181:C183)</f>
        <v>0</v>
      </c>
    </row>
    <row r="181" ht="16.95" customHeight="1" spans="1:3">
      <c r="A181" s="45">
        <v>2156201</v>
      </c>
      <c r="B181" s="28" t="s">
        <v>2190</v>
      </c>
      <c r="C181" s="46">
        <v>0</v>
      </c>
    </row>
    <row r="182" ht="16.95" customHeight="1" spans="1:3">
      <c r="A182" s="45">
        <v>2156202</v>
      </c>
      <c r="B182" s="28" t="s">
        <v>2191</v>
      </c>
      <c r="C182" s="46">
        <v>0</v>
      </c>
    </row>
    <row r="183" ht="16.95" customHeight="1" spans="1:3">
      <c r="A183" s="45">
        <v>2156299</v>
      </c>
      <c r="B183" s="28" t="s">
        <v>2192</v>
      </c>
      <c r="C183" s="46">
        <v>0</v>
      </c>
    </row>
    <row r="184" ht="16.95" customHeight="1" spans="1:3">
      <c r="A184" s="45">
        <v>217</v>
      </c>
      <c r="B184" s="25" t="s">
        <v>1735</v>
      </c>
      <c r="C184" s="26">
        <f>C185</f>
        <v>0</v>
      </c>
    </row>
    <row r="185" ht="16.95" customHeight="1" spans="1:3">
      <c r="A185" s="45">
        <v>21704</v>
      </c>
      <c r="B185" s="25" t="s">
        <v>1755</v>
      </c>
      <c r="C185" s="26">
        <f>SUM(C186:C187)</f>
        <v>0</v>
      </c>
    </row>
    <row r="186" ht="16.95" customHeight="1" spans="1:3">
      <c r="A186" s="45">
        <v>2170402</v>
      </c>
      <c r="B186" s="28" t="s">
        <v>2193</v>
      </c>
      <c r="C186" s="46">
        <v>0</v>
      </c>
    </row>
    <row r="187" ht="16.95" customHeight="1" spans="1:3">
      <c r="A187" s="45">
        <v>2170403</v>
      </c>
      <c r="B187" s="28" t="s">
        <v>2194</v>
      </c>
      <c r="C187" s="46">
        <v>0</v>
      </c>
    </row>
    <row r="188" ht="16.95" customHeight="1" spans="1:3">
      <c r="A188" s="45">
        <v>229</v>
      </c>
      <c r="B188" s="25" t="s">
        <v>1983</v>
      </c>
      <c r="C188" s="26">
        <f>SUM(C189,C193,C202:C203)</f>
        <v>75842</v>
      </c>
    </row>
    <row r="189" ht="16.95" customHeight="1" spans="1:3">
      <c r="A189" s="45">
        <v>22904</v>
      </c>
      <c r="B189" s="25" t="s">
        <v>2195</v>
      </c>
      <c r="C189" s="26">
        <f>SUM(C190:C192)</f>
        <v>74900</v>
      </c>
    </row>
    <row r="190" ht="16.95" customHeight="1" spans="1:3">
      <c r="A190" s="45">
        <v>2290401</v>
      </c>
      <c r="B190" s="28" t="s">
        <v>2196</v>
      </c>
      <c r="C190" s="46">
        <v>0</v>
      </c>
    </row>
    <row r="191" ht="16.95" customHeight="1" spans="1:3">
      <c r="A191" s="45">
        <v>2290402</v>
      </c>
      <c r="B191" s="28" t="s">
        <v>2197</v>
      </c>
      <c r="C191" s="46">
        <v>74900</v>
      </c>
    </row>
    <row r="192" ht="16.95" customHeight="1" spans="1:3">
      <c r="A192" s="45">
        <v>2290403</v>
      </c>
      <c r="B192" s="28" t="s">
        <v>2198</v>
      </c>
      <c r="C192" s="46">
        <v>0</v>
      </c>
    </row>
    <row r="193" ht="16.95" customHeight="1" spans="1:3">
      <c r="A193" s="45">
        <v>22908</v>
      </c>
      <c r="B193" s="25" t="s">
        <v>2199</v>
      </c>
      <c r="C193" s="26">
        <f>SUM(C194:C201)</f>
        <v>0</v>
      </c>
    </row>
    <row r="194" ht="16.95" customHeight="1" spans="1:3">
      <c r="A194" s="45">
        <v>2290802</v>
      </c>
      <c r="B194" s="28" t="s">
        <v>2200</v>
      </c>
      <c r="C194" s="46">
        <v>0</v>
      </c>
    </row>
    <row r="195" ht="16.95" customHeight="1" spans="1:3">
      <c r="A195" s="45">
        <v>2290803</v>
      </c>
      <c r="B195" s="28" t="s">
        <v>2201</v>
      </c>
      <c r="C195" s="46">
        <v>0</v>
      </c>
    </row>
    <row r="196" ht="16.95" customHeight="1" spans="1:3">
      <c r="A196" s="45">
        <v>2290804</v>
      </c>
      <c r="B196" s="28" t="s">
        <v>2202</v>
      </c>
      <c r="C196" s="46">
        <v>0</v>
      </c>
    </row>
    <row r="197" ht="16.95" customHeight="1" spans="1:3">
      <c r="A197" s="45">
        <v>2290805</v>
      </c>
      <c r="B197" s="28" t="s">
        <v>2203</v>
      </c>
      <c r="C197" s="46">
        <v>0</v>
      </c>
    </row>
    <row r="198" ht="16.95" customHeight="1" spans="1:3">
      <c r="A198" s="45">
        <v>2290806</v>
      </c>
      <c r="B198" s="28" t="s">
        <v>2204</v>
      </c>
      <c r="C198" s="46">
        <v>0</v>
      </c>
    </row>
    <row r="199" ht="16.95" customHeight="1" spans="1:3">
      <c r="A199" s="45">
        <v>2290807</v>
      </c>
      <c r="B199" s="28" t="s">
        <v>2205</v>
      </c>
      <c r="C199" s="46">
        <v>0</v>
      </c>
    </row>
    <row r="200" ht="16.95" customHeight="1" spans="1:3">
      <c r="A200" s="45">
        <v>2290808</v>
      </c>
      <c r="B200" s="28" t="s">
        <v>2206</v>
      </c>
      <c r="C200" s="46">
        <v>0</v>
      </c>
    </row>
    <row r="201" ht="16.95" customHeight="1" spans="1:3">
      <c r="A201" s="45">
        <v>2290899</v>
      </c>
      <c r="B201" s="28" t="s">
        <v>2207</v>
      </c>
      <c r="C201" s="46">
        <v>0</v>
      </c>
    </row>
    <row r="202" ht="16.95" customHeight="1" spans="1:3">
      <c r="A202" s="45">
        <v>22909</v>
      </c>
      <c r="B202" s="25" t="s">
        <v>2208</v>
      </c>
      <c r="C202" s="46">
        <v>0</v>
      </c>
    </row>
    <row r="203" ht="16.95" customHeight="1" spans="1:3">
      <c r="A203" s="45">
        <v>22960</v>
      </c>
      <c r="B203" s="25" t="s">
        <v>2209</v>
      </c>
      <c r="C203" s="26">
        <f>SUM(C204:C214)</f>
        <v>942</v>
      </c>
    </row>
    <row r="204" ht="16.95" customHeight="1" spans="1:3">
      <c r="A204" s="45">
        <v>2296001</v>
      </c>
      <c r="B204" s="28" t="s">
        <v>2210</v>
      </c>
      <c r="C204" s="46">
        <v>0</v>
      </c>
    </row>
    <row r="205" ht="16.95" customHeight="1" spans="1:3">
      <c r="A205" s="45">
        <v>2296002</v>
      </c>
      <c r="B205" s="28" t="s">
        <v>2211</v>
      </c>
      <c r="C205" s="46">
        <v>669</v>
      </c>
    </row>
    <row r="206" ht="16.95" customHeight="1" spans="1:3">
      <c r="A206" s="45">
        <v>2296003</v>
      </c>
      <c r="B206" s="28" t="s">
        <v>2212</v>
      </c>
      <c r="C206" s="46">
        <v>70</v>
      </c>
    </row>
    <row r="207" ht="16.95" customHeight="1" spans="1:3">
      <c r="A207" s="45">
        <v>2296004</v>
      </c>
      <c r="B207" s="28" t="s">
        <v>2213</v>
      </c>
      <c r="C207" s="46">
        <v>6</v>
      </c>
    </row>
    <row r="208" ht="16.95" customHeight="1" spans="1:3">
      <c r="A208" s="45">
        <v>2296005</v>
      </c>
      <c r="B208" s="28" t="s">
        <v>2214</v>
      </c>
      <c r="C208" s="46">
        <v>0</v>
      </c>
    </row>
    <row r="209" ht="16.95" customHeight="1" spans="1:3">
      <c r="A209" s="45">
        <v>2296006</v>
      </c>
      <c r="B209" s="28" t="s">
        <v>2215</v>
      </c>
      <c r="C209" s="46">
        <v>70</v>
      </c>
    </row>
    <row r="210" ht="16.95" customHeight="1" spans="1:3">
      <c r="A210" s="45">
        <v>2296010</v>
      </c>
      <c r="B210" s="28" t="s">
        <v>2216</v>
      </c>
      <c r="C210" s="46">
        <v>0</v>
      </c>
    </row>
    <row r="211" ht="16.95" customHeight="1" spans="1:3">
      <c r="A211" s="45">
        <v>2296011</v>
      </c>
      <c r="B211" s="28" t="s">
        <v>2217</v>
      </c>
      <c r="C211" s="46">
        <v>0</v>
      </c>
    </row>
    <row r="212" ht="16.95" customHeight="1" spans="1:3">
      <c r="A212" s="45">
        <v>2296012</v>
      </c>
      <c r="B212" s="28" t="s">
        <v>2218</v>
      </c>
      <c r="C212" s="46">
        <v>0</v>
      </c>
    </row>
    <row r="213" ht="16.95" customHeight="1" spans="1:3">
      <c r="A213" s="45">
        <v>2296013</v>
      </c>
      <c r="B213" s="28" t="s">
        <v>2219</v>
      </c>
      <c r="C213" s="46">
        <v>127</v>
      </c>
    </row>
    <row r="214" ht="16.95" customHeight="1" spans="1:3">
      <c r="A214" s="45">
        <v>2296099</v>
      </c>
      <c r="B214" s="28" t="s">
        <v>2220</v>
      </c>
      <c r="C214" s="46">
        <v>0</v>
      </c>
    </row>
    <row r="215" ht="16.95" customHeight="1" spans="1:3">
      <c r="A215" s="45">
        <v>232</v>
      </c>
      <c r="B215" s="25" t="s">
        <v>1907</v>
      </c>
      <c r="C215" s="26">
        <f>C216</f>
        <v>11021</v>
      </c>
    </row>
    <row r="216" ht="16.95" customHeight="1" spans="1:3">
      <c r="A216" s="45">
        <v>23204</v>
      </c>
      <c r="B216" s="25" t="s">
        <v>2221</v>
      </c>
      <c r="C216" s="26">
        <f>SUM(C217:C231)</f>
        <v>11021</v>
      </c>
    </row>
    <row r="217" ht="16.95" customHeight="1" spans="1:3">
      <c r="A217" s="45">
        <v>2320401</v>
      </c>
      <c r="B217" s="28" t="s">
        <v>2222</v>
      </c>
      <c r="C217" s="46">
        <v>0</v>
      </c>
    </row>
    <row r="218" ht="16.95" customHeight="1" spans="1:3">
      <c r="A218" s="45">
        <v>2320405</v>
      </c>
      <c r="B218" s="28" t="s">
        <v>2223</v>
      </c>
      <c r="C218" s="46">
        <v>0</v>
      </c>
    </row>
    <row r="219" ht="16.95" customHeight="1" spans="1:3">
      <c r="A219" s="45">
        <v>2320411</v>
      </c>
      <c r="B219" s="28" t="s">
        <v>2224</v>
      </c>
      <c r="C219" s="46">
        <v>2338</v>
      </c>
    </row>
    <row r="220" ht="16.95" customHeight="1" spans="1:3">
      <c r="A220" s="45">
        <v>2320413</v>
      </c>
      <c r="B220" s="28" t="s">
        <v>2225</v>
      </c>
      <c r="C220" s="46">
        <v>0</v>
      </c>
    </row>
    <row r="221" ht="16.95" customHeight="1" spans="1:3">
      <c r="A221" s="45">
        <v>2320414</v>
      </c>
      <c r="B221" s="28" t="s">
        <v>2226</v>
      </c>
      <c r="C221" s="46">
        <v>0</v>
      </c>
    </row>
    <row r="222" ht="16.95" customHeight="1" spans="1:3">
      <c r="A222" s="45">
        <v>2320416</v>
      </c>
      <c r="B222" s="28" t="s">
        <v>2227</v>
      </c>
      <c r="C222" s="46">
        <v>0</v>
      </c>
    </row>
    <row r="223" ht="16.95" customHeight="1" spans="1:3">
      <c r="A223" s="45">
        <v>2320417</v>
      </c>
      <c r="B223" s="28" t="s">
        <v>2228</v>
      </c>
      <c r="C223" s="46">
        <v>0</v>
      </c>
    </row>
    <row r="224" ht="16.95" customHeight="1" spans="1:3">
      <c r="A224" s="45">
        <v>2320418</v>
      </c>
      <c r="B224" s="28" t="s">
        <v>2229</v>
      </c>
      <c r="C224" s="46">
        <v>0</v>
      </c>
    </row>
    <row r="225" ht="16.95" customHeight="1" spans="1:3">
      <c r="A225" s="45">
        <v>2320419</v>
      </c>
      <c r="B225" s="28" t="s">
        <v>2230</v>
      </c>
      <c r="C225" s="46">
        <v>0</v>
      </c>
    </row>
    <row r="226" ht="16.95" customHeight="1" spans="1:3">
      <c r="A226" s="45">
        <v>2320420</v>
      </c>
      <c r="B226" s="28" t="s">
        <v>2231</v>
      </c>
      <c r="C226" s="46">
        <v>0</v>
      </c>
    </row>
    <row r="227" ht="16.95" customHeight="1" spans="1:3">
      <c r="A227" s="45">
        <v>2320431</v>
      </c>
      <c r="B227" s="28" t="s">
        <v>2232</v>
      </c>
      <c r="C227" s="46">
        <v>320</v>
      </c>
    </row>
    <row r="228" ht="16.95" customHeight="1" spans="1:3">
      <c r="A228" s="45">
        <v>2320432</v>
      </c>
      <c r="B228" s="28" t="s">
        <v>2233</v>
      </c>
      <c r="C228" s="46">
        <v>0</v>
      </c>
    </row>
    <row r="229" ht="16.95" customHeight="1" spans="1:3">
      <c r="A229" s="45">
        <v>2320433</v>
      </c>
      <c r="B229" s="28" t="s">
        <v>2234</v>
      </c>
      <c r="C229" s="46">
        <v>675</v>
      </c>
    </row>
    <row r="230" ht="16.95" customHeight="1" spans="1:3">
      <c r="A230" s="45">
        <v>2320498</v>
      </c>
      <c r="B230" s="28" t="s">
        <v>2235</v>
      </c>
      <c r="C230" s="46">
        <v>7688</v>
      </c>
    </row>
    <row r="231" ht="16.95" customHeight="1" spans="1:3">
      <c r="A231" s="45">
        <v>2320499</v>
      </c>
      <c r="B231" s="28" t="s">
        <v>2236</v>
      </c>
      <c r="C231" s="46">
        <v>0</v>
      </c>
    </row>
    <row r="232" ht="16.95" customHeight="1" spans="1:3">
      <c r="A232" s="45">
        <v>233</v>
      </c>
      <c r="B232" s="25" t="s">
        <v>1919</v>
      </c>
      <c r="C232" s="26">
        <f>C233</f>
        <v>0</v>
      </c>
    </row>
    <row r="233" ht="16.95" customHeight="1" spans="1:3">
      <c r="A233" s="45">
        <v>23304</v>
      </c>
      <c r="B233" s="25" t="s">
        <v>2237</v>
      </c>
      <c r="C233" s="26">
        <f>SUM(C234:C248)</f>
        <v>0</v>
      </c>
    </row>
    <row r="234" ht="16.95" customHeight="1" spans="1:3">
      <c r="A234" s="45">
        <v>2330401</v>
      </c>
      <c r="B234" s="28" t="s">
        <v>2238</v>
      </c>
      <c r="C234" s="46">
        <v>0</v>
      </c>
    </row>
    <row r="235" ht="16.95" customHeight="1" spans="1:3">
      <c r="A235" s="45">
        <v>2330405</v>
      </c>
      <c r="B235" s="28" t="s">
        <v>2239</v>
      </c>
      <c r="C235" s="46">
        <v>0</v>
      </c>
    </row>
    <row r="236" ht="16.95" customHeight="1" spans="1:3">
      <c r="A236" s="45">
        <v>2330411</v>
      </c>
      <c r="B236" s="28" t="s">
        <v>2240</v>
      </c>
      <c r="C236" s="46">
        <v>0</v>
      </c>
    </row>
    <row r="237" ht="16.95" customHeight="1" spans="1:3">
      <c r="A237" s="45">
        <v>2330413</v>
      </c>
      <c r="B237" s="28" t="s">
        <v>2241</v>
      </c>
      <c r="C237" s="46">
        <v>0</v>
      </c>
    </row>
    <row r="238" ht="16.95" customHeight="1" spans="1:3">
      <c r="A238" s="45">
        <v>2330414</v>
      </c>
      <c r="B238" s="28" t="s">
        <v>2242</v>
      </c>
      <c r="C238" s="46">
        <v>0</v>
      </c>
    </row>
    <row r="239" ht="16.95" customHeight="1" spans="1:3">
      <c r="A239" s="45">
        <v>2330416</v>
      </c>
      <c r="B239" s="28" t="s">
        <v>2243</v>
      </c>
      <c r="C239" s="46">
        <v>0</v>
      </c>
    </row>
    <row r="240" ht="16.95" customHeight="1" spans="1:3">
      <c r="A240" s="45">
        <v>2330417</v>
      </c>
      <c r="B240" s="28" t="s">
        <v>2244</v>
      </c>
      <c r="C240" s="46">
        <v>0</v>
      </c>
    </row>
    <row r="241" ht="16.95" customHeight="1" spans="1:3">
      <c r="A241" s="45">
        <v>2330418</v>
      </c>
      <c r="B241" s="28" t="s">
        <v>2245</v>
      </c>
      <c r="C241" s="46">
        <v>0</v>
      </c>
    </row>
    <row r="242" ht="16.95" customHeight="1" spans="1:3">
      <c r="A242" s="45">
        <v>2330419</v>
      </c>
      <c r="B242" s="28" t="s">
        <v>2246</v>
      </c>
      <c r="C242" s="46">
        <v>0</v>
      </c>
    </row>
    <row r="243" ht="16.95" customHeight="1" spans="1:3">
      <c r="A243" s="45">
        <v>2330420</v>
      </c>
      <c r="B243" s="28" t="s">
        <v>2247</v>
      </c>
      <c r="C243" s="46">
        <v>0</v>
      </c>
    </row>
    <row r="244" ht="16.95" customHeight="1" spans="1:3">
      <c r="A244" s="45">
        <v>2330431</v>
      </c>
      <c r="B244" s="28" t="s">
        <v>2248</v>
      </c>
      <c r="C244" s="46">
        <v>0</v>
      </c>
    </row>
    <row r="245" ht="16.95" customHeight="1" spans="1:3">
      <c r="A245" s="45">
        <v>2330432</v>
      </c>
      <c r="B245" s="28" t="s">
        <v>2249</v>
      </c>
      <c r="C245" s="46">
        <v>0</v>
      </c>
    </row>
    <row r="246" ht="16.95" customHeight="1" spans="1:3">
      <c r="A246" s="45">
        <v>2330433</v>
      </c>
      <c r="B246" s="28" t="s">
        <v>2250</v>
      </c>
      <c r="C246" s="46">
        <v>0</v>
      </c>
    </row>
    <row r="247" ht="16.95" customHeight="1" spans="1:3">
      <c r="A247" s="45">
        <v>2330498</v>
      </c>
      <c r="B247" s="28" t="s">
        <v>2251</v>
      </c>
      <c r="C247" s="46">
        <v>0</v>
      </c>
    </row>
    <row r="248" ht="16.95" customHeight="1" spans="1:3">
      <c r="A248" s="45">
        <v>2330499</v>
      </c>
      <c r="B248" s="28" t="s">
        <v>2252</v>
      </c>
      <c r="C248" s="46">
        <v>0</v>
      </c>
    </row>
    <row r="249" ht="16.95" customHeight="1" spans="1:3">
      <c r="A249" s="45">
        <v>234</v>
      </c>
      <c r="B249" s="72" t="s">
        <v>2253</v>
      </c>
      <c r="C249" s="26">
        <f>SUM(C250,C263)</f>
        <v>0</v>
      </c>
    </row>
    <row r="250" ht="16.95" customHeight="1" spans="1:3">
      <c r="A250" s="45">
        <v>23401</v>
      </c>
      <c r="B250" s="72" t="s">
        <v>1946</v>
      </c>
      <c r="C250" s="26">
        <f>SUM(C251:C262)</f>
        <v>0</v>
      </c>
    </row>
    <row r="251" ht="16.95" customHeight="1" spans="1:3">
      <c r="A251" s="45">
        <v>2340101</v>
      </c>
      <c r="B251" s="45" t="s">
        <v>2254</v>
      </c>
      <c r="C251" s="46">
        <v>0</v>
      </c>
    </row>
    <row r="252" ht="16.95" customHeight="1" spans="1:3">
      <c r="A252" s="45">
        <v>2340102</v>
      </c>
      <c r="B252" s="45" t="s">
        <v>2255</v>
      </c>
      <c r="C252" s="46">
        <v>0</v>
      </c>
    </row>
    <row r="253" ht="16.95" customHeight="1" spans="1:3">
      <c r="A253" s="45">
        <v>2340103</v>
      </c>
      <c r="B253" s="45" t="s">
        <v>2256</v>
      </c>
      <c r="C253" s="46">
        <v>0</v>
      </c>
    </row>
    <row r="254" ht="16.95" customHeight="1" spans="1:3">
      <c r="A254" s="45">
        <v>2340104</v>
      </c>
      <c r="B254" s="45" t="s">
        <v>2257</v>
      </c>
      <c r="C254" s="46">
        <v>0</v>
      </c>
    </row>
    <row r="255" ht="16.95" customHeight="1" spans="1:3">
      <c r="A255" s="45">
        <v>2340105</v>
      </c>
      <c r="B255" s="45" t="s">
        <v>2258</v>
      </c>
      <c r="C255" s="46">
        <v>0</v>
      </c>
    </row>
    <row r="256" ht="16.95" customHeight="1" spans="1:3">
      <c r="A256" s="45">
        <v>2340106</v>
      </c>
      <c r="B256" s="45" t="s">
        <v>2259</v>
      </c>
      <c r="C256" s="46">
        <v>0</v>
      </c>
    </row>
    <row r="257" ht="16.95" customHeight="1" spans="1:3">
      <c r="A257" s="45">
        <v>2340107</v>
      </c>
      <c r="B257" s="45" t="s">
        <v>2260</v>
      </c>
      <c r="C257" s="46">
        <v>0</v>
      </c>
    </row>
    <row r="258" ht="16.95" customHeight="1" spans="1:3">
      <c r="A258" s="45">
        <v>2340108</v>
      </c>
      <c r="B258" s="45" t="s">
        <v>2261</v>
      </c>
      <c r="C258" s="46">
        <v>0</v>
      </c>
    </row>
    <row r="259" ht="16.95" customHeight="1" spans="1:3">
      <c r="A259" s="45">
        <v>2340109</v>
      </c>
      <c r="B259" s="45" t="s">
        <v>2262</v>
      </c>
      <c r="C259" s="46">
        <v>0</v>
      </c>
    </row>
    <row r="260" ht="16.95" customHeight="1" spans="1:3">
      <c r="A260" s="45">
        <v>2340110</v>
      </c>
      <c r="B260" s="45" t="s">
        <v>2263</v>
      </c>
      <c r="C260" s="46">
        <v>0</v>
      </c>
    </row>
    <row r="261" ht="16.95" customHeight="1" spans="1:3">
      <c r="A261" s="45">
        <v>2340111</v>
      </c>
      <c r="B261" s="45" t="s">
        <v>2264</v>
      </c>
      <c r="C261" s="46">
        <v>0</v>
      </c>
    </row>
    <row r="262" ht="16.95" customHeight="1" spans="1:3">
      <c r="A262" s="45">
        <v>2340199</v>
      </c>
      <c r="B262" s="45" t="s">
        <v>2265</v>
      </c>
      <c r="C262" s="46">
        <v>0</v>
      </c>
    </row>
    <row r="263" ht="16.95" customHeight="1" spans="1:3">
      <c r="A263" s="45">
        <v>23402</v>
      </c>
      <c r="B263" s="72" t="s">
        <v>2266</v>
      </c>
      <c r="C263" s="26">
        <f>SUM(C264:C269)</f>
        <v>0</v>
      </c>
    </row>
    <row r="264" ht="16.95" customHeight="1" spans="1:3">
      <c r="A264" s="45">
        <v>2340201</v>
      </c>
      <c r="B264" s="45" t="s">
        <v>1714</v>
      </c>
      <c r="C264" s="46">
        <v>0</v>
      </c>
    </row>
    <row r="265" ht="16.95" customHeight="1" spans="1:3">
      <c r="A265" s="45">
        <v>2340202</v>
      </c>
      <c r="B265" s="45" t="s">
        <v>1759</v>
      </c>
      <c r="C265" s="46">
        <v>0</v>
      </c>
    </row>
    <row r="266" ht="16.95" customHeight="1" spans="1:3">
      <c r="A266" s="45">
        <v>2340203</v>
      </c>
      <c r="B266" s="45" t="s">
        <v>2267</v>
      </c>
      <c r="C266" s="46">
        <v>0</v>
      </c>
    </row>
    <row r="267" ht="16.95" customHeight="1" spans="1:3">
      <c r="A267" s="45">
        <v>2340204</v>
      </c>
      <c r="B267" s="45" t="s">
        <v>2268</v>
      </c>
      <c r="C267" s="46">
        <v>0</v>
      </c>
    </row>
    <row r="268" ht="16.95" customHeight="1" spans="1:3">
      <c r="A268" s="45">
        <v>2340205</v>
      </c>
      <c r="B268" s="45" t="s">
        <v>2269</v>
      </c>
      <c r="C268" s="46">
        <v>0</v>
      </c>
    </row>
    <row r="269" ht="16.95" customHeight="1" spans="1:3">
      <c r="A269" s="45">
        <v>2340299</v>
      </c>
      <c r="B269" s="45" t="s">
        <v>2270</v>
      </c>
      <c r="C269" s="46">
        <v>0</v>
      </c>
    </row>
  </sheetData>
  <mergeCells count="1">
    <mergeCell ref="A1:C1"/>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showZeros="0" workbookViewId="0">
      <selection activeCell="D18" sqref="D18"/>
    </sheetView>
  </sheetViews>
  <sheetFormatPr defaultColWidth="26.125" defaultRowHeight="25.15" customHeight="1" outlineLevelCol="1"/>
  <cols>
    <col min="1" max="1" width="32.5" style="33" customWidth="1"/>
    <col min="2" max="2" width="37.25" style="33" customWidth="1"/>
    <col min="3" max="16384" width="26.125" style="33"/>
  </cols>
  <sheetData>
    <row r="1" customHeight="1" spans="1:2">
      <c r="A1" s="34" t="s">
        <v>2271</v>
      </c>
      <c r="B1" s="35"/>
    </row>
    <row r="2" customHeight="1" spans="1:2">
      <c r="A2" s="36"/>
      <c r="B2" s="37" t="s">
        <v>2272</v>
      </c>
    </row>
    <row r="3" customHeight="1" spans="1:2">
      <c r="A3" s="38" t="s">
        <v>2273</v>
      </c>
      <c r="B3" s="38" t="s">
        <v>2274</v>
      </c>
    </row>
    <row r="4" customHeight="1" spans="1:2">
      <c r="A4" s="39" t="s">
        <v>2275</v>
      </c>
      <c r="B4" s="40"/>
    </row>
    <row r="5" customHeight="1" spans="1:2">
      <c r="A5" s="39" t="s">
        <v>2276</v>
      </c>
      <c r="B5" s="40"/>
    </row>
    <row r="6" customHeight="1" spans="1:2">
      <c r="A6" s="39" t="s">
        <v>2277</v>
      </c>
      <c r="B6" s="40"/>
    </row>
    <row r="7" customHeight="1" spans="1:2">
      <c r="A7" s="39" t="s">
        <v>2278</v>
      </c>
      <c r="B7" s="40"/>
    </row>
    <row r="8" customHeight="1" spans="1:2">
      <c r="A8" s="39" t="s">
        <v>2279</v>
      </c>
      <c r="B8" s="40"/>
    </row>
    <row r="9" customHeight="1" spans="1:2">
      <c r="A9" s="39" t="s">
        <v>2280</v>
      </c>
      <c r="B9" s="40"/>
    </row>
    <row r="10" customHeight="1" spans="1:2">
      <c r="A10" s="39" t="s">
        <v>2281</v>
      </c>
      <c r="B10" s="41"/>
    </row>
    <row r="11" customHeight="1" spans="1:2">
      <c r="A11" s="42" t="s">
        <v>2282</v>
      </c>
      <c r="B11" s="40"/>
    </row>
    <row r="12" customHeight="1" spans="1:2">
      <c r="A12" s="43" t="s">
        <v>2283</v>
      </c>
      <c r="B12" s="44"/>
    </row>
  </sheetData>
  <mergeCells count="2">
    <mergeCell ref="A1:B1"/>
    <mergeCell ref="A12:B12"/>
  </mergeCells>
  <printOptions gridLines="1"/>
  <pageMargins left="0.75" right="0.75" top="1" bottom="1" header="0" footer="0"/>
  <pageSetup paperSize="1" orientation="portrait"/>
  <headerFooter alignWithMargins="0">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
  <sheetViews>
    <sheetView showGridLines="0" workbookViewId="0">
      <selection activeCell="C4" sqref="C4"/>
    </sheetView>
  </sheetViews>
  <sheetFormatPr defaultColWidth="8.25" defaultRowHeight="40.15" customHeight="1" outlineLevelRow="3" outlineLevelCol="2"/>
  <cols>
    <col min="1" max="1" width="19.75" style="61" customWidth="1"/>
    <col min="2" max="2" width="22" style="62" customWidth="1"/>
    <col min="3" max="3" width="23.375" style="61" customWidth="1"/>
    <col min="4" max="16384" width="8.25" style="61"/>
  </cols>
  <sheetData>
    <row r="1" customHeight="1" spans="1:3">
      <c r="A1" s="63" t="s">
        <v>2284</v>
      </c>
      <c r="B1" s="64"/>
      <c r="C1" s="64"/>
    </row>
    <row r="2" customHeight="1" spans="1:3">
      <c r="A2" s="65"/>
      <c r="B2" s="65"/>
      <c r="C2" s="66" t="s">
        <v>22</v>
      </c>
    </row>
    <row r="3" customHeight="1" spans="1:3">
      <c r="A3" s="67" t="s">
        <v>2007</v>
      </c>
      <c r="B3" s="68" t="s">
        <v>2008</v>
      </c>
      <c r="C3" s="68" t="s">
        <v>2009</v>
      </c>
    </row>
    <row r="4" s="60" customFormat="1" customHeight="1" spans="1:3">
      <c r="A4" s="67" t="s">
        <v>2010</v>
      </c>
      <c r="B4" s="69">
        <v>371962</v>
      </c>
      <c r="C4" s="69">
        <v>371951</v>
      </c>
    </row>
  </sheetData>
  <mergeCells count="1">
    <mergeCell ref="A1:C1"/>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showZeros="0" workbookViewId="0">
      <selection activeCell="C36" sqref="C36"/>
    </sheetView>
  </sheetViews>
  <sheetFormatPr defaultColWidth="12.1833333333333" defaultRowHeight="15.55" customHeight="1" outlineLevelCol="1"/>
  <cols>
    <col min="1" max="1" width="41.875" style="20" customWidth="1"/>
    <col min="2" max="2" width="43.125" style="20" customWidth="1"/>
    <col min="3" max="16382" width="12.1833333333333" style="20" customWidth="1"/>
  </cols>
  <sheetData>
    <row r="1" ht="34" customHeight="1" spans="1:2">
      <c r="A1" s="21" t="s">
        <v>2285</v>
      </c>
      <c r="B1" s="21"/>
    </row>
    <row r="2" ht="17" customHeight="1" spans="1:2">
      <c r="A2" s="22"/>
      <c r="B2" s="22"/>
    </row>
    <row r="3" ht="17" customHeight="1" spans="1:2">
      <c r="A3" s="22" t="s">
        <v>22</v>
      </c>
      <c r="B3" s="22"/>
    </row>
    <row r="4" ht="16.95" customHeight="1" spans="1:2">
      <c r="A4" s="23" t="s">
        <v>23</v>
      </c>
      <c r="B4" s="23" t="s">
        <v>238</v>
      </c>
    </row>
    <row r="5" ht="16.95" customHeight="1" spans="1:2">
      <c r="A5" s="28" t="s">
        <v>2286</v>
      </c>
      <c r="B5" s="26">
        <f>'[1]L14'!E5</f>
        <v>35994</v>
      </c>
    </row>
    <row r="6" ht="16.95" customHeight="1" spans="1:2">
      <c r="A6" s="28" t="s">
        <v>2287</v>
      </c>
      <c r="B6" s="27">
        <v>76</v>
      </c>
    </row>
    <row r="7" ht="16.95" customHeight="1" spans="1:2">
      <c r="A7" s="28" t="s">
        <v>2288</v>
      </c>
      <c r="B7" s="27">
        <v>0</v>
      </c>
    </row>
    <row r="8" ht="16.95" customHeight="1" spans="1:2">
      <c r="A8" s="28" t="s">
        <v>2289</v>
      </c>
      <c r="B8" s="58">
        <v>2</v>
      </c>
    </row>
    <row r="9" ht="16.95" customHeight="1" spans="1:2">
      <c r="A9" s="28" t="s">
        <v>2290</v>
      </c>
      <c r="B9" s="27">
        <v>0</v>
      </c>
    </row>
    <row r="10" ht="16.95" customHeight="1" spans="1:2">
      <c r="A10" s="28" t="s">
        <v>2291</v>
      </c>
      <c r="B10" s="27">
        <v>0</v>
      </c>
    </row>
    <row r="11" ht="16.95" customHeight="1" spans="1:2">
      <c r="A11" s="28"/>
      <c r="B11" s="59"/>
    </row>
    <row r="12" ht="16.95" customHeight="1" spans="1:2">
      <c r="A12" s="23" t="s">
        <v>232</v>
      </c>
      <c r="B12" s="26">
        <f>SUM(B5:B10)</f>
        <v>36072</v>
      </c>
    </row>
  </sheetData>
  <mergeCells count="3">
    <mergeCell ref="A1:B1"/>
    <mergeCell ref="A2:B2"/>
    <mergeCell ref="A3:B3"/>
  </mergeCell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showZeros="0" workbookViewId="0">
      <selection activeCell="B15" sqref="B15"/>
    </sheetView>
  </sheetViews>
  <sheetFormatPr defaultColWidth="12.1833333333333" defaultRowHeight="15.55" customHeight="1" outlineLevelCol="1"/>
  <cols>
    <col min="1" max="1" width="34.25" style="20" customWidth="1"/>
    <col min="2" max="2" width="50.75" style="20" customWidth="1"/>
    <col min="3" max="16380" width="12.1833333333333" style="20" customWidth="1"/>
  </cols>
  <sheetData>
    <row r="1" ht="34" customHeight="1" spans="1:2">
      <c r="A1" s="57" t="s">
        <v>2292</v>
      </c>
      <c r="B1" s="57"/>
    </row>
    <row r="2" ht="17" customHeight="1" spans="1:2">
      <c r="A2" s="22"/>
      <c r="B2" s="22"/>
    </row>
    <row r="3" ht="17" customHeight="1" spans="1:2">
      <c r="A3" s="22" t="s">
        <v>22</v>
      </c>
      <c r="B3" s="22"/>
    </row>
    <row r="4" ht="16.95" customHeight="1" spans="1:2">
      <c r="A4" s="23" t="s">
        <v>23</v>
      </c>
      <c r="B4" s="23" t="s">
        <v>238</v>
      </c>
    </row>
    <row r="5" ht="16.95" customHeight="1" spans="1:2">
      <c r="A5" s="28" t="s">
        <v>2293</v>
      </c>
      <c r="B5" s="26">
        <f>'[1]L14'!J5</f>
        <v>5000</v>
      </c>
    </row>
    <row r="6" ht="16.95" customHeight="1" spans="1:2">
      <c r="A6" s="28" t="s">
        <v>2294</v>
      </c>
      <c r="B6" s="27">
        <v>0</v>
      </c>
    </row>
    <row r="7" ht="16.95" customHeight="1" spans="1:2">
      <c r="A7" s="28" t="s">
        <v>2295</v>
      </c>
      <c r="B7" s="27">
        <v>0</v>
      </c>
    </row>
    <row r="8" ht="16.95" customHeight="1" spans="1:2">
      <c r="A8" s="28" t="s">
        <v>2296</v>
      </c>
      <c r="B8" s="46">
        <v>31000</v>
      </c>
    </row>
    <row r="9" ht="16.95" customHeight="1" spans="1:2">
      <c r="A9" s="28" t="s">
        <v>2297</v>
      </c>
      <c r="B9" s="27">
        <v>0</v>
      </c>
    </row>
    <row r="10" ht="16.95" customHeight="1" spans="1:2">
      <c r="A10" s="28" t="s">
        <v>2298</v>
      </c>
      <c r="B10" s="27">
        <v>0</v>
      </c>
    </row>
    <row r="11" ht="16.95" customHeight="1" spans="1:2">
      <c r="A11" s="28" t="s">
        <v>2299</v>
      </c>
      <c r="B11" s="26">
        <v>72</v>
      </c>
    </row>
    <row r="12" ht="16.95" customHeight="1" spans="1:2">
      <c r="A12" s="23" t="s">
        <v>233</v>
      </c>
      <c r="B12" s="26">
        <f>SUM(B5:B11)</f>
        <v>36072</v>
      </c>
    </row>
  </sheetData>
  <mergeCells count="3">
    <mergeCell ref="A1:B1"/>
    <mergeCell ref="A2:B2"/>
    <mergeCell ref="A3:B3"/>
  </mergeCell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showGridLines="0" showZeros="0" workbookViewId="0">
      <selection activeCell="G24" sqref="G24"/>
    </sheetView>
  </sheetViews>
  <sheetFormatPr defaultColWidth="12.1833333333333" defaultRowHeight="17" customHeight="1" outlineLevelCol="4"/>
  <cols>
    <col min="1" max="1" width="7.875" style="20" customWidth="1"/>
    <col min="2" max="2" width="33" style="20" customWidth="1"/>
    <col min="3" max="3" width="15.125" style="20" customWidth="1"/>
    <col min="4" max="4" width="16.4833333333333" style="20" customWidth="1"/>
    <col min="5" max="5" width="14.875" style="20" customWidth="1"/>
    <col min="6" max="16379" width="12.1833333333333" style="20" customWidth="1"/>
  </cols>
  <sheetData>
    <row r="1" ht="34" customHeight="1" spans="1:5">
      <c r="A1" s="21" t="s">
        <v>2300</v>
      </c>
      <c r="B1" s="21"/>
      <c r="C1" s="21"/>
      <c r="D1" s="21"/>
      <c r="E1" s="21"/>
    </row>
    <row r="2" ht="16.95" customHeight="1" spans="1:5">
      <c r="A2" s="22"/>
      <c r="B2" s="22"/>
      <c r="C2" s="22"/>
      <c r="D2" s="22"/>
      <c r="E2" s="22"/>
    </row>
    <row r="3" ht="16.95" customHeight="1" spans="1:5">
      <c r="A3" s="22" t="s">
        <v>22</v>
      </c>
      <c r="B3" s="22"/>
      <c r="C3" s="22"/>
      <c r="D3" s="22"/>
      <c r="E3" s="22"/>
    </row>
    <row r="4" ht="16.95" customHeight="1" spans="1:5">
      <c r="A4" s="23" t="s">
        <v>236</v>
      </c>
      <c r="B4" s="23" t="s">
        <v>2301</v>
      </c>
      <c r="C4" s="23" t="s">
        <v>2302</v>
      </c>
      <c r="D4" s="23" t="s">
        <v>2303</v>
      </c>
      <c r="E4" s="23" t="s">
        <v>238</v>
      </c>
    </row>
    <row r="5" ht="16.95" customHeight="1" spans="1:5">
      <c r="A5" s="45"/>
      <c r="B5" s="23" t="s">
        <v>2293</v>
      </c>
      <c r="C5" s="26">
        <f t="shared" ref="C5:E5" si="0">C6+C9</f>
        <v>5060</v>
      </c>
      <c r="D5" s="26">
        <f t="shared" si="0"/>
        <v>5072</v>
      </c>
      <c r="E5" s="26">
        <f t="shared" si="0"/>
        <v>5000</v>
      </c>
    </row>
    <row r="6" ht="16.95" customHeight="1" spans="1:5">
      <c r="A6" s="45">
        <v>208</v>
      </c>
      <c r="B6" s="25" t="s">
        <v>1278</v>
      </c>
      <c r="C6" s="26">
        <f>C7</f>
        <v>0</v>
      </c>
      <c r="D6" s="26">
        <f>D7</f>
        <v>0</v>
      </c>
      <c r="E6" s="26">
        <f>E7</f>
        <v>0</v>
      </c>
    </row>
    <row r="7" ht="16.95" customHeight="1" spans="1:5">
      <c r="A7" s="45">
        <v>20804</v>
      </c>
      <c r="B7" s="25" t="s">
        <v>1298</v>
      </c>
      <c r="C7" s="26">
        <f t="shared" ref="C7:E7" si="1">C8</f>
        <v>0</v>
      </c>
      <c r="D7" s="26">
        <f t="shared" si="1"/>
        <v>0</v>
      </c>
      <c r="E7" s="26">
        <f t="shared" si="1"/>
        <v>0</v>
      </c>
    </row>
    <row r="8" ht="16.95" customHeight="1" spans="1:5">
      <c r="A8" s="45">
        <v>2080451</v>
      </c>
      <c r="B8" s="28" t="s">
        <v>2304</v>
      </c>
      <c r="C8" s="27">
        <v>0</v>
      </c>
      <c r="D8" s="27">
        <v>0</v>
      </c>
      <c r="E8" s="46">
        <v>0</v>
      </c>
    </row>
    <row r="9" ht="16.95" customHeight="1" spans="1:5">
      <c r="A9" s="45">
        <v>223</v>
      </c>
      <c r="B9" s="25" t="s">
        <v>2293</v>
      </c>
      <c r="C9" s="26">
        <f t="shared" ref="C9:E9" si="2">C10+C21+C30+C32</f>
        <v>5060</v>
      </c>
      <c r="D9" s="26">
        <f t="shared" si="2"/>
        <v>5072</v>
      </c>
      <c r="E9" s="26">
        <f t="shared" si="2"/>
        <v>5000</v>
      </c>
    </row>
    <row r="10" ht="16.95" customHeight="1" spans="1:5">
      <c r="A10" s="47">
        <v>22301</v>
      </c>
      <c r="B10" s="25" t="s">
        <v>2305</v>
      </c>
      <c r="C10" s="26">
        <f t="shared" ref="C10:E10" si="3">SUM(C11:C20)</f>
        <v>11</v>
      </c>
      <c r="D10" s="26">
        <f t="shared" si="3"/>
        <v>11</v>
      </c>
      <c r="E10" s="26">
        <f t="shared" si="3"/>
        <v>0</v>
      </c>
    </row>
    <row r="11" ht="16.95" customHeight="1" spans="1:5">
      <c r="A11" s="45">
        <v>2230101</v>
      </c>
      <c r="B11" s="28" t="s">
        <v>2306</v>
      </c>
      <c r="C11" s="27">
        <v>0</v>
      </c>
      <c r="D11" s="27">
        <v>0</v>
      </c>
      <c r="E11" s="46">
        <v>0</v>
      </c>
    </row>
    <row r="12" ht="16.95" customHeight="1" spans="1:5">
      <c r="A12" s="45">
        <v>2230102</v>
      </c>
      <c r="B12" s="28" t="s">
        <v>2307</v>
      </c>
      <c r="C12" s="27">
        <v>0</v>
      </c>
      <c r="D12" s="27">
        <v>0</v>
      </c>
      <c r="E12" s="46">
        <v>0</v>
      </c>
    </row>
    <row r="13" ht="16.95" customHeight="1" spans="1:5">
      <c r="A13" s="45">
        <v>2230103</v>
      </c>
      <c r="B13" s="28" t="s">
        <v>2308</v>
      </c>
      <c r="C13" s="27">
        <v>0</v>
      </c>
      <c r="D13" s="27">
        <v>0</v>
      </c>
      <c r="E13" s="46">
        <v>0</v>
      </c>
    </row>
    <row r="14" ht="16.95" customHeight="1" spans="1:5">
      <c r="A14" s="45">
        <v>2230104</v>
      </c>
      <c r="B14" s="28" t="s">
        <v>2309</v>
      </c>
      <c r="C14" s="27">
        <v>0</v>
      </c>
      <c r="D14" s="27">
        <v>0</v>
      </c>
      <c r="E14" s="46">
        <v>0</v>
      </c>
    </row>
    <row r="15" ht="16.95" customHeight="1" spans="1:5">
      <c r="A15" s="45">
        <v>2230105</v>
      </c>
      <c r="B15" s="28" t="s">
        <v>2310</v>
      </c>
      <c r="C15" s="27">
        <v>0</v>
      </c>
      <c r="D15" s="27">
        <v>0</v>
      </c>
      <c r="E15" s="46">
        <v>0</v>
      </c>
    </row>
    <row r="16" ht="16.95" customHeight="1" spans="1:5">
      <c r="A16" s="45">
        <v>2230106</v>
      </c>
      <c r="B16" s="28" t="s">
        <v>2311</v>
      </c>
      <c r="C16" s="27">
        <v>0</v>
      </c>
      <c r="D16" s="27">
        <v>0</v>
      </c>
      <c r="E16" s="46">
        <v>0</v>
      </c>
    </row>
    <row r="17" ht="16.95" customHeight="1" spans="1:5">
      <c r="A17" s="45">
        <v>2230107</v>
      </c>
      <c r="B17" s="28" t="s">
        <v>2312</v>
      </c>
      <c r="C17" s="27">
        <v>0</v>
      </c>
      <c r="D17" s="27">
        <v>0</v>
      </c>
      <c r="E17" s="46">
        <v>0</v>
      </c>
    </row>
    <row r="18" ht="16.95" customHeight="1" spans="1:5">
      <c r="A18" s="45">
        <v>2230108</v>
      </c>
      <c r="B18" s="28" t="s">
        <v>2313</v>
      </c>
      <c r="C18" s="48">
        <v>0</v>
      </c>
      <c r="D18" s="27">
        <v>0</v>
      </c>
      <c r="E18" s="46">
        <v>0</v>
      </c>
    </row>
    <row r="19" ht="16.95" customHeight="1" spans="1:5">
      <c r="A19" s="45">
        <v>2230109</v>
      </c>
      <c r="B19" s="30" t="s">
        <v>2314</v>
      </c>
      <c r="C19" s="27">
        <v>0</v>
      </c>
      <c r="D19" s="31">
        <v>0</v>
      </c>
      <c r="E19" s="46">
        <v>0</v>
      </c>
    </row>
    <row r="20" ht="16.95" customHeight="1" spans="1:5">
      <c r="A20" s="45">
        <v>2230199</v>
      </c>
      <c r="B20" s="28" t="s">
        <v>2315</v>
      </c>
      <c r="C20" s="49">
        <v>11</v>
      </c>
      <c r="D20" s="27">
        <v>11</v>
      </c>
      <c r="E20" s="46">
        <v>0</v>
      </c>
    </row>
    <row r="21" ht="16.95" customHeight="1" spans="1:5">
      <c r="A21" s="45">
        <v>22302</v>
      </c>
      <c r="B21" s="25" t="s">
        <v>2316</v>
      </c>
      <c r="C21" s="26">
        <f t="shared" ref="C21:E21" si="4">SUM(C22:C29)</f>
        <v>5000</v>
      </c>
      <c r="D21" s="26">
        <f t="shared" si="4"/>
        <v>5000</v>
      </c>
      <c r="E21" s="26">
        <f t="shared" si="4"/>
        <v>5000</v>
      </c>
    </row>
    <row r="22" ht="16.95" customHeight="1" spans="1:5">
      <c r="A22" s="45">
        <v>2230201</v>
      </c>
      <c r="B22" s="28" t="s">
        <v>2317</v>
      </c>
      <c r="C22" s="27">
        <v>0</v>
      </c>
      <c r="D22" s="27">
        <v>0</v>
      </c>
      <c r="E22" s="46">
        <v>0</v>
      </c>
    </row>
    <row r="23" ht="16.95" customHeight="1" spans="1:5">
      <c r="A23" s="50">
        <v>2230202</v>
      </c>
      <c r="B23" s="51" t="s">
        <v>2318</v>
      </c>
      <c r="C23" s="48">
        <v>0</v>
      </c>
      <c r="D23" s="48">
        <v>0</v>
      </c>
      <c r="E23" s="52">
        <v>0</v>
      </c>
    </row>
    <row r="24" ht="16.95" customHeight="1" spans="1:5">
      <c r="A24" s="45">
        <v>2230203</v>
      </c>
      <c r="B24" s="28" t="s">
        <v>2319</v>
      </c>
      <c r="C24" s="27">
        <v>0</v>
      </c>
      <c r="D24" s="27">
        <v>0</v>
      </c>
      <c r="E24" s="46">
        <v>0</v>
      </c>
    </row>
    <row r="25" ht="16.95" customHeight="1" spans="1:5">
      <c r="A25" s="45">
        <v>2230204</v>
      </c>
      <c r="B25" s="28" t="s">
        <v>2320</v>
      </c>
      <c r="C25" s="27">
        <v>0</v>
      </c>
      <c r="D25" s="27">
        <v>0</v>
      </c>
      <c r="E25" s="46">
        <v>0</v>
      </c>
    </row>
    <row r="26" ht="16.95" customHeight="1" spans="1:5">
      <c r="A26" s="45">
        <v>2230205</v>
      </c>
      <c r="B26" s="28" t="s">
        <v>2321</v>
      </c>
      <c r="C26" s="27">
        <v>0</v>
      </c>
      <c r="D26" s="27">
        <v>0</v>
      </c>
      <c r="E26" s="46">
        <v>0</v>
      </c>
    </row>
    <row r="27" ht="16.95" customHeight="1" spans="1:5">
      <c r="A27" s="45">
        <v>2230206</v>
      </c>
      <c r="B27" s="28" t="s">
        <v>2322</v>
      </c>
      <c r="C27" s="27">
        <v>0</v>
      </c>
      <c r="D27" s="27">
        <v>0</v>
      </c>
      <c r="E27" s="46">
        <v>0</v>
      </c>
    </row>
    <row r="28" ht="16.95" customHeight="1" spans="1:5">
      <c r="A28" s="45">
        <v>2230208</v>
      </c>
      <c r="B28" s="28" t="s">
        <v>2323</v>
      </c>
      <c r="C28" s="27">
        <v>0</v>
      </c>
      <c r="D28" s="27">
        <v>0</v>
      </c>
      <c r="E28" s="46">
        <v>0</v>
      </c>
    </row>
    <row r="29" ht="16.95" customHeight="1" spans="1:5">
      <c r="A29" s="45">
        <v>2230299</v>
      </c>
      <c r="B29" s="28" t="s">
        <v>2324</v>
      </c>
      <c r="C29" s="27">
        <v>5000</v>
      </c>
      <c r="D29" s="27">
        <v>5000</v>
      </c>
      <c r="E29" s="46">
        <v>5000</v>
      </c>
    </row>
    <row r="30" ht="16.95" customHeight="1" spans="1:5">
      <c r="A30" s="45">
        <v>22303</v>
      </c>
      <c r="B30" s="25" t="s">
        <v>2325</v>
      </c>
      <c r="C30" s="26">
        <f t="shared" ref="C30:E30" si="5">C31</f>
        <v>0</v>
      </c>
      <c r="D30" s="26">
        <f t="shared" si="5"/>
        <v>0</v>
      </c>
      <c r="E30" s="26">
        <f t="shared" si="5"/>
        <v>0</v>
      </c>
    </row>
    <row r="31" ht="16.95" customHeight="1" spans="1:5">
      <c r="A31" s="45">
        <v>2230301</v>
      </c>
      <c r="B31" s="28" t="s">
        <v>2326</v>
      </c>
      <c r="C31" s="27">
        <v>0</v>
      </c>
      <c r="D31" s="27">
        <v>0</v>
      </c>
      <c r="E31" s="46">
        <v>0</v>
      </c>
    </row>
    <row r="32" ht="16.95" customHeight="1" spans="1:5">
      <c r="A32" s="45">
        <v>22399</v>
      </c>
      <c r="B32" s="25" t="s">
        <v>2327</v>
      </c>
      <c r="C32" s="26">
        <f t="shared" ref="C32:E32" si="6">C33</f>
        <v>49</v>
      </c>
      <c r="D32" s="26">
        <f t="shared" si="6"/>
        <v>61</v>
      </c>
      <c r="E32" s="26">
        <f t="shared" si="6"/>
        <v>0</v>
      </c>
    </row>
    <row r="33" ht="16.95" customHeight="1" spans="1:5">
      <c r="A33" s="45">
        <v>2239999</v>
      </c>
      <c r="B33" s="28" t="s">
        <v>2328</v>
      </c>
      <c r="C33" s="27">
        <v>49</v>
      </c>
      <c r="D33" s="27">
        <v>61</v>
      </c>
      <c r="E33" s="46">
        <v>0</v>
      </c>
    </row>
    <row r="34" ht="16.95" customHeight="1" spans="1:5">
      <c r="A34" s="53"/>
      <c r="B34" s="54"/>
      <c r="C34" s="55"/>
      <c r="D34" s="55"/>
      <c r="E34" s="55"/>
    </row>
    <row r="35" ht="16.95" customHeight="1" spans="1:5">
      <c r="A35" s="45"/>
      <c r="B35" s="28"/>
      <c r="C35" s="56"/>
      <c r="D35" s="56"/>
      <c r="E35" s="56"/>
    </row>
    <row r="36" ht="16.95" customHeight="1" spans="1:5">
      <c r="A36" s="45"/>
      <c r="B36" s="28"/>
      <c r="C36" s="56"/>
      <c r="D36" s="56"/>
      <c r="E36" s="56"/>
    </row>
    <row r="37" ht="16.95" customHeight="1" spans="1:5">
      <c r="A37" s="45"/>
      <c r="B37" s="28"/>
      <c r="C37" s="56"/>
      <c r="D37" s="56"/>
      <c r="E37" s="56"/>
    </row>
    <row r="38" ht="16.95" customHeight="1" spans="1:5">
      <c r="A38" s="45"/>
      <c r="B38" s="28"/>
      <c r="C38" s="56"/>
      <c r="D38" s="56"/>
      <c r="E38" s="56"/>
    </row>
    <row r="39" ht="16.95" customHeight="1" spans="1:5">
      <c r="A39" s="45"/>
      <c r="B39" s="28"/>
      <c r="C39" s="56"/>
      <c r="D39" s="56"/>
      <c r="E39" s="56"/>
    </row>
    <row r="40" ht="16.95" customHeight="1" spans="1:5">
      <c r="A40" s="45"/>
      <c r="B40" s="28"/>
      <c r="C40" s="56"/>
      <c r="D40" s="56"/>
      <c r="E40" s="56"/>
    </row>
  </sheetData>
  <mergeCells count="3">
    <mergeCell ref="A1:E1"/>
    <mergeCell ref="A2:E2"/>
    <mergeCell ref="A3:E3"/>
  </mergeCells>
  <printOptions gridLines="1"/>
  <pageMargins left="0.75" right="0.75" top="1" bottom="1" header="0" footer="0"/>
  <pageSetup paperSize="9" orientation="portrait"/>
  <headerFooter alignWithMargins="0" scaleWithDoc="0">
    <oddHeader>&amp;C&amp;A</oddHeader>
    <oddFooter>&amp;CPage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showGridLines="0" showZeros="0" workbookViewId="0">
      <selection activeCell="B17" sqref="B17"/>
    </sheetView>
  </sheetViews>
  <sheetFormatPr defaultColWidth="26.0833333333333" defaultRowHeight="25.15" customHeight="1" outlineLevelCol="1"/>
  <cols>
    <col min="1" max="1" width="32.5" style="33" customWidth="1"/>
    <col min="2" max="2" width="37.25" style="33" customWidth="1"/>
    <col min="3" max="16384" width="26.0833333333333" style="33"/>
  </cols>
  <sheetData>
    <row r="1" customHeight="1" spans="1:2">
      <c r="A1" s="34" t="s">
        <v>2329</v>
      </c>
      <c r="B1" s="35"/>
    </row>
    <row r="2" customHeight="1" spans="1:2">
      <c r="A2" s="36"/>
      <c r="B2" s="37" t="s">
        <v>2272</v>
      </c>
    </row>
    <row r="3" customHeight="1" spans="1:2">
      <c r="A3" s="38" t="s">
        <v>2273</v>
      </c>
      <c r="B3" s="38" t="s">
        <v>2274</v>
      </c>
    </row>
    <row r="4" customHeight="1" spans="1:2">
      <c r="A4" s="39" t="s">
        <v>2275</v>
      </c>
      <c r="B4" s="40"/>
    </row>
    <row r="5" customHeight="1" spans="1:2">
      <c r="A5" s="39" t="s">
        <v>2276</v>
      </c>
      <c r="B5" s="40"/>
    </row>
    <row r="6" customHeight="1" spans="1:2">
      <c r="A6" s="39" t="s">
        <v>2277</v>
      </c>
      <c r="B6" s="40"/>
    </row>
    <row r="7" customHeight="1" spans="1:2">
      <c r="A7" s="39" t="s">
        <v>2278</v>
      </c>
      <c r="B7" s="40"/>
    </row>
    <row r="8" customHeight="1" spans="1:2">
      <c r="A8" s="39" t="s">
        <v>2279</v>
      </c>
      <c r="B8" s="40"/>
    </row>
    <row r="9" customHeight="1" spans="1:2">
      <c r="A9" s="39" t="s">
        <v>2280</v>
      </c>
      <c r="B9" s="40"/>
    </row>
    <row r="10" customHeight="1" spans="1:2">
      <c r="A10" s="39" t="s">
        <v>2281</v>
      </c>
      <c r="B10" s="41"/>
    </row>
    <row r="11" customHeight="1" spans="1:2">
      <c r="A11" s="42" t="s">
        <v>2282</v>
      </c>
      <c r="B11" s="40"/>
    </row>
    <row r="12" customHeight="1" spans="1:2">
      <c r="A12" s="43" t="s">
        <v>2330</v>
      </c>
      <c r="B12" s="44"/>
    </row>
  </sheetData>
  <mergeCells count="2">
    <mergeCell ref="A1:B1"/>
    <mergeCell ref="A12:B12"/>
  </mergeCells>
  <printOptions gridLines="1"/>
  <pageMargins left="0.75" right="0.75" top="1" bottom="1" header="0" footer="0"/>
  <pageSetup paperSize="1" orientation="portrait"/>
  <headerFooter alignWithMargins="0">
    <oddHeader>&amp;C&amp;A</oddHeader>
    <oddFooter>&amp;CPage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showGridLines="0" showZeros="0" workbookViewId="0">
      <selection activeCell="E6" sqref="E6"/>
    </sheetView>
  </sheetViews>
  <sheetFormatPr defaultColWidth="12.1833333333333" defaultRowHeight="15.55" customHeight="1"/>
  <cols>
    <col min="1" max="1" width="24.75" style="20" customWidth="1"/>
    <col min="2" max="2" width="13.125" style="20" customWidth="1"/>
    <col min="3" max="3" width="12.125" style="20" customWidth="1"/>
    <col min="4" max="4" width="12.5" style="20" customWidth="1"/>
    <col min="5" max="5" width="13.125" style="20" customWidth="1"/>
    <col min="6" max="6" width="12.25" style="20" customWidth="1"/>
    <col min="7" max="7" width="11.875" style="20" customWidth="1"/>
    <col min="8" max="8" width="11.125" style="20" customWidth="1"/>
    <col min="9" max="9" width="12.625" style="20" customWidth="1"/>
    <col min="10" max="16384" width="12.1833333333333" style="20" customWidth="1"/>
  </cols>
  <sheetData>
    <row r="1" ht="34" customHeight="1" spans="1:9">
      <c r="A1" s="21" t="s">
        <v>2331</v>
      </c>
      <c r="B1" s="21"/>
      <c r="C1" s="21"/>
      <c r="D1" s="21"/>
      <c r="E1" s="21"/>
      <c r="F1" s="21"/>
      <c r="G1" s="21"/>
      <c r="H1" s="21"/>
      <c r="I1" s="21"/>
    </row>
    <row r="2" ht="16.95" customHeight="1" spans="1:9">
      <c r="A2" s="22"/>
      <c r="B2" s="22"/>
      <c r="C2" s="22"/>
      <c r="D2" s="22"/>
      <c r="E2" s="22"/>
      <c r="F2" s="22"/>
      <c r="G2" s="22"/>
      <c r="H2" s="22"/>
      <c r="I2" s="22"/>
    </row>
    <row r="3" ht="16.95" customHeight="1" spans="1:9">
      <c r="A3" s="22" t="s">
        <v>22</v>
      </c>
      <c r="B3" s="22"/>
      <c r="C3" s="22"/>
      <c r="D3" s="22"/>
      <c r="E3" s="22"/>
      <c r="F3" s="22"/>
      <c r="G3" s="22"/>
      <c r="H3" s="22"/>
      <c r="I3" s="22"/>
    </row>
    <row r="4" ht="43.5" customHeight="1" spans="1:9">
      <c r="A4" s="23" t="s">
        <v>2332</v>
      </c>
      <c r="B4" s="24" t="s">
        <v>2333</v>
      </c>
      <c r="C4" s="24" t="s">
        <v>2334</v>
      </c>
      <c r="D4" s="24" t="s">
        <v>2335</v>
      </c>
      <c r="E4" s="24" t="s">
        <v>2336</v>
      </c>
      <c r="F4" s="24" t="s">
        <v>2337</v>
      </c>
      <c r="G4" s="24" t="s">
        <v>2338</v>
      </c>
      <c r="H4" s="24" t="s">
        <v>2339</v>
      </c>
      <c r="I4" s="24" t="s">
        <v>2340</v>
      </c>
    </row>
    <row r="5" ht="16.95" customHeight="1" spans="1:9">
      <c r="A5" s="25" t="s">
        <v>2341</v>
      </c>
      <c r="B5" s="26">
        <f t="shared" ref="B5:B19" si="0">SUM(C5:I5)</f>
        <v>74902</v>
      </c>
      <c r="C5" s="27">
        <v>0</v>
      </c>
      <c r="D5" s="27">
        <v>22211</v>
      </c>
      <c r="E5" s="27">
        <v>52691</v>
      </c>
      <c r="F5" s="27">
        <v>0</v>
      </c>
      <c r="G5" s="27">
        <v>0</v>
      </c>
      <c r="H5" s="27">
        <v>0</v>
      </c>
      <c r="I5" s="27">
        <v>0</v>
      </c>
    </row>
    <row r="6" ht="16.95" customHeight="1" spans="1:9">
      <c r="A6" s="28" t="s">
        <v>2342</v>
      </c>
      <c r="B6" s="26">
        <f t="shared" si="0"/>
        <v>28750</v>
      </c>
      <c r="C6" s="27">
        <v>0</v>
      </c>
      <c r="D6" s="27">
        <v>4897</v>
      </c>
      <c r="E6" s="27">
        <v>23853</v>
      </c>
      <c r="F6" s="27">
        <v>0</v>
      </c>
      <c r="G6" s="27">
        <v>0</v>
      </c>
      <c r="H6" s="27">
        <v>0</v>
      </c>
      <c r="I6" s="27">
        <v>0</v>
      </c>
    </row>
    <row r="7" customHeight="1" spans="1:9">
      <c r="A7" s="28" t="s">
        <v>2343</v>
      </c>
      <c r="B7" s="26">
        <f t="shared" si="0"/>
        <v>45225</v>
      </c>
      <c r="C7" s="27">
        <v>0</v>
      </c>
      <c r="D7" s="27">
        <v>16994</v>
      </c>
      <c r="E7" s="27">
        <v>28231</v>
      </c>
      <c r="F7" s="27">
        <v>0</v>
      </c>
      <c r="G7" s="27">
        <v>0</v>
      </c>
      <c r="H7" s="27">
        <v>0</v>
      </c>
      <c r="I7" s="27">
        <v>0</v>
      </c>
    </row>
    <row r="8" customHeight="1" spans="1:9">
      <c r="A8" s="28" t="s">
        <v>2344</v>
      </c>
      <c r="B8" s="26">
        <f t="shared" si="0"/>
        <v>113</v>
      </c>
      <c r="C8" s="27">
        <v>0</v>
      </c>
      <c r="D8" s="27">
        <v>53</v>
      </c>
      <c r="E8" s="27">
        <v>60</v>
      </c>
      <c r="F8" s="27">
        <v>0</v>
      </c>
      <c r="G8" s="27">
        <v>0</v>
      </c>
      <c r="H8" s="27">
        <v>0</v>
      </c>
      <c r="I8" s="27">
        <v>0</v>
      </c>
    </row>
    <row r="9" ht="16.95" customHeight="1" spans="1:9">
      <c r="A9" s="28" t="s">
        <v>2345</v>
      </c>
      <c r="B9" s="26">
        <f t="shared" si="0"/>
        <v>0</v>
      </c>
      <c r="C9" s="27">
        <v>0</v>
      </c>
      <c r="D9" s="27">
        <v>0</v>
      </c>
      <c r="E9" s="27">
        <v>0</v>
      </c>
      <c r="F9" s="27">
        <v>0</v>
      </c>
      <c r="G9" s="27">
        <v>0</v>
      </c>
      <c r="H9" s="27">
        <v>0</v>
      </c>
      <c r="I9" s="27">
        <v>0</v>
      </c>
    </row>
    <row r="10" ht="16.95" customHeight="1" spans="1:9">
      <c r="A10" s="28" t="s">
        <v>2346</v>
      </c>
      <c r="B10" s="26">
        <f t="shared" si="0"/>
        <v>597</v>
      </c>
      <c r="C10" s="27">
        <v>0</v>
      </c>
      <c r="D10" s="27">
        <v>52</v>
      </c>
      <c r="E10" s="27">
        <v>545</v>
      </c>
      <c r="F10" s="27">
        <v>0</v>
      </c>
      <c r="G10" s="27">
        <v>0</v>
      </c>
      <c r="H10" s="27">
        <v>0</v>
      </c>
      <c r="I10" s="27">
        <v>0</v>
      </c>
    </row>
    <row r="11" ht="16.95" customHeight="1" spans="1:9">
      <c r="A11" s="28" t="s">
        <v>2347</v>
      </c>
      <c r="B11" s="26">
        <f t="shared" si="0"/>
        <v>217</v>
      </c>
      <c r="C11" s="27">
        <v>0</v>
      </c>
      <c r="D11" s="27">
        <v>215</v>
      </c>
      <c r="E11" s="27">
        <v>2</v>
      </c>
      <c r="F11" s="27">
        <v>0</v>
      </c>
      <c r="G11" s="27">
        <v>0</v>
      </c>
      <c r="H11" s="27">
        <v>0</v>
      </c>
      <c r="I11" s="27">
        <v>0</v>
      </c>
    </row>
    <row r="12" customHeight="1" spans="1:9">
      <c r="A12" s="28" t="s">
        <v>2348</v>
      </c>
      <c r="B12" s="26">
        <f t="shared" si="0"/>
        <v>0</v>
      </c>
      <c r="C12" s="27">
        <v>0</v>
      </c>
      <c r="D12" s="27">
        <v>0</v>
      </c>
      <c r="E12" s="27">
        <v>0</v>
      </c>
      <c r="F12" s="27">
        <v>0</v>
      </c>
      <c r="G12" s="27">
        <v>0</v>
      </c>
      <c r="H12" s="27">
        <v>0</v>
      </c>
      <c r="I12" s="27">
        <v>0</v>
      </c>
    </row>
  </sheetData>
  <mergeCells count="3">
    <mergeCell ref="A1:I1"/>
    <mergeCell ref="A2:I2"/>
    <mergeCell ref="A3:I3"/>
  </mergeCells>
  <printOptions gridLines="1"/>
  <pageMargins left="0.75" right="0.75" top="1" bottom="1" header="0" footer="0"/>
  <pageSetup paperSize="1" orientation="landscape"/>
  <headerFooter alignWithMargins="0" scaleWithDoc="0">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4"/>
  <sheetViews>
    <sheetView showGridLines="0" showZeros="0" workbookViewId="0">
      <selection activeCell="A14" sqref="A14"/>
    </sheetView>
  </sheetViews>
  <sheetFormatPr defaultColWidth="12.1833333333333" defaultRowHeight="16.95" customHeight="1" outlineLevelCol="3"/>
  <cols>
    <col min="1" max="1" width="54.325" style="20" customWidth="1"/>
    <col min="2" max="2" width="19.5083333333333" style="20" customWidth="1"/>
    <col min="3" max="3" width="54.325" style="20" customWidth="1"/>
    <col min="4" max="4" width="19.5083333333333" style="20" customWidth="1"/>
    <col min="5" max="16384" width="12.1833333333333" style="20" customWidth="1"/>
  </cols>
  <sheetData>
    <row r="1" ht="34" customHeight="1" spans="1:4">
      <c r="A1" s="21" t="s">
        <v>21</v>
      </c>
      <c r="B1" s="21"/>
      <c r="C1" s="21"/>
      <c r="D1" s="21"/>
    </row>
    <row r="2" ht="17" customHeight="1" spans="1:4">
      <c r="A2" s="22"/>
      <c r="B2" s="22"/>
      <c r="C2" s="22"/>
      <c r="D2" s="22"/>
    </row>
    <row r="3" ht="17" customHeight="1" spans="1:4">
      <c r="A3" s="22" t="s">
        <v>22</v>
      </c>
      <c r="B3" s="22"/>
      <c r="C3" s="22"/>
      <c r="D3" s="22"/>
    </row>
    <row r="4" ht="17" customHeight="1" spans="1:4">
      <c r="A4" s="23" t="s">
        <v>23</v>
      </c>
      <c r="B4" s="23" t="s">
        <v>24</v>
      </c>
      <c r="C4" s="23" t="s">
        <v>23</v>
      </c>
      <c r="D4" s="23" t="s">
        <v>24</v>
      </c>
    </row>
    <row r="5" ht="17" customHeight="1" spans="1:4">
      <c r="A5" s="25" t="s">
        <v>25</v>
      </c>
      <c r="B5" s="26">
        <f>'[1]L01'!C5</f>
        <v>141157</v>
      </c>
      <c r="C5" s="25" t="s">
        <v>26</v>
      </c>
      <c r="D5" s="26">
        <f>'[1]L02'!C5</f>
        <v>562428</v>
      </c>
    </row>
    <row r="6" ht="17" customHeight="1" spans="1:4">
      <c r="A6" s="25" t="s">
        <v>27</v>
      </c>
      <c r="B6" s="26">
        <f>SUM(B7,B14,B53)</f>
        <v>350649</v>
      </c>
      <c r="C6" s="25" t="s">
        <v>28</v>
      </c>
      <c r="D6" s="26">
        <f>SUM(D7,D14,D53)</f>
        <v>0</v>
      </c>
    </row>
    <row r="7" ht="17" customHeight="1" spans="1:4">
      <c r="A7" s="25" t="s">
        <v>29</v>
      </c>
      <c r="B7" s="26">
        <f>SUM(B8:B13)</f>
        <v>114</v>
      </c>
      <c r="C7" s="25" t="s">
        <v>30</v>
      </c>
      <c r="D7" s="26">
        <f>SUM(D8:D13)</f>
        <v>0</v>
      </c>
    </row>
    <row r="8" customHeight="1" spans="1:4">
      <c r="A8" s="28" t="s">
        <v>31</v>
      </c>
      <c r="B8" s="27">
        <v>831</v>
      </c>
      <c r="C8" s="28" t="s">
        <v>32</v>
      </c>
      <c r="D8" s="27">
        <v>0</v>
      </c>
    </row>
    <row r="9" customHeight="1" spans="1:4">
      <c r="A9" s="28" t="s">
        <v>33</v>
      </c>
      <c r="B9" s="27">
        <v>1512</v>
      </c>
      <c r="C9" s="28" t="s">
        <v>34</v>
      </c>
      <c r="D9" s="27">
        <v>0</v>
      </c>
    </row>
    <row r="10" customHeight="1" spans="1:4">
      <c r="A10" s="28" t="s">
        <v>35</v>
      </c>
      <c r="B10" s="27">
        <v>1680</v>
      </c>
      <c r="C10" s="28" t="s">
        <v>36</v>
      </c>
      <c r="D10" s="27">
        <v>0</v>
      </c>
    </row>
    <row r="11" customHeight="1" spans="1:4">
      <c r="A11" s="28" t="s">
        <v>37</v>
      </c>
      <c r="B11" s="27">
        <v>1</v>
      </c>
      <c r="C11" s="28" t="s">
        <v>38</v>
      </c>
      <c r="D11" s="27">
        <v>0</v>
      </c>
    </row>
    <row r="12" customHeight="1" spans="1:4">
      <c r="A12" s="28" t="s">
        <v>39</v>
      </c>
      <c r="B12" s="27">
        <v>-1945</v>
      </c>
      <c r="C12" s="28" t="s">
        <v>40</v>
      </c>
      <c r="D12" s="27">
        <v>0</v>
      </c>
    </row>
    <row r="13" customHeight="1" spans="1:4">
      <c r="A13" s="28" t="s">
        <v>41</v>
      </c>
      <c r="B13" s="27">
        <v>-1965</v>
      </c>
      <c r="C13" s="28" t="s">
        <v>42</v>
      </c>
      <c r="D13" s="27">
        <v>0</v>
      </c>
    </row>
    <row r="14" customHeight="1" spans="1:4">
      <c r="A14" s="25" t="s">
        <v>43</v>
      </c>
      <c r="B14" s="26">
        <f>SUM(B15:B52)</f>
        <v>312342</v>
      </c>
      <c r="C14" s="25" t="s">
        <v>44</v>
      </c>
      <c r="D14" s="26">
        <f>SUM(D15:D52)</f>
        <v>0</v>
      </c>
    </row>
    <row r="15" customHeight="1" spans="1:4">
      <c r="A15" s="28" t="s">
        <v>45</v>
      </c>
      <c r="B15" s="27">
        <v>0</v>
      </c>
      <c r="C15" s="28" t="s">
        <v>46</v>
      </c>
      <c r="D15" s="27">
        <v>0</v>
      </c>
    </row>
    <row r="16" customHeight="1" spans="1:4">
      <c r="A16" s="28" t="s">
        <v>47</v>
      </c>
      <c r="B16" s="27">
        <v>73682</v>
      </c>
      <c r="C16" s="28" t="s">
        <v>48</v>
      </c>
      <c r="D16" s="27">
        <v>0</v>
      </c>
    </row>
    <row r="17" customHeight="1" spans="1:4">
      <c r="A17" s="28" t="s">
        <v>49</v>
      </c>
      <c r="B17" s="27">
        <v>24952</v>
      </c>
      <c r="C17" s="28" t="s">
        <v>50</v>
      </c>
      <c r="D17" s="27">
        <v>0</v>
      </c>
    </row>
    <row r="18" customHeight="1" spans="1:4">
      <c r="A18" s="28" t="s">
        <v>51</v>
      </c>
      <c r="B18" s="27">
        <v>9658</v>
      </c>
      <c r="C18" s="28" t="s">
        <v>52</v>
      </c>
      <c r="D18" s="27">
        <v>0</v>
      </c>
    </row>
    <row r="19" customHeight="1" spans="1:4">
      <c r="A19" s="28" t="s">
        <v>53</v>
      </c>
      <c r="B19" s="27">
        <v>1231</v>
      </c>
      <c r="C19" s="28" t="s">
        <v>54</v>
      </c>
      <c r="D19" s="27">
        <v>0</v>
      </c>
    </row>
    <row r="20" customHeight="1" spans="1:4">
      <c r="A20" s="28" t="s">
        <v>55</v>
      </c>
      <c r="B20" s="27">
        <v>80</v>
      </c>
      <c r="C20" s="28" t="s">
        <v>56</v>
      </c>
      <c r="D20" s="27">
        <v>0</v>
      </c>
    </row>
    <row r="21" customHeight="1" spans="1:4">
      <c r="A21" s="28" t="s">
        <v>57</v>
      </c>
      <c r="B21" s="27">
        <v>2552</v>
      </c>
      <c r="C21" s="28" t="s">
        <v>58</v>
      </c>
      <c r="D21" s="27">
        <v>0</v>
      </c>
    </row>
    <row r="22" customHeight="1" spans="1:4">
      <c r="A22" s="28" t="s">
        <v>59</v>
      </c>
      <c r="B22" s="27">
        <v>17005</v>
      </c>
      <c r="C22" s="28" t="s">
        <v>60</v>
      </c>
      <c r="D22" s="27">
        <v>0</v>
      </c>
    </row>
    <row r="23" customHeight="1" spans="1:4">
      <c r="A23" s="28" t="s">
        <v>61</v>
      </c>
      <c r="B23" s="27">
        <v>16088</v>
      </c>
      <c r="C23" s="28" t="s">
        <v>62</v>
      </c>
      <c r="D23" s="27">
        <v>0</v>
      </c>
    </row>
    <row r="24" customHeight="1" spans="1:4">
      <c r="A24" s="28" t="s">
        <v>63</v>
      </c>
      <c r="B24" s="27">
        <v>280</v>
      </c>
      <c r="C24" s="28" t="s">
        <v>64</v>
      </c>
      <c r="D24" s="27">
        <v>0</v>
      </c>
    </row>
    <row r="25" customHeight="1" spans="1:4">
      <c r="A25" s="28" t="s">
        <v>65</v>
      </c>
      <c r="B25" s="27">
        <v>8381</v>
      </c>
      <c r="C25" s="28" t="s">
        <v>66</v>
      </c>
      <c r="D25" s="27">
        <v>0</v>
      </c>
    </row>
    <row r="26" customHeight="1" spans="1:4">
      <c r="A26" s="28" t="s">
        <v>67</v>
      </c>
      <c r="B26" s="27">
        <v>0</v>
      </c>
      <c r="C26" s="28" t="s">
        <v>68</v>
      </c>
      <c r="D26" s="27">
        <v>0</v>
      </c>
    </row>
    <row r="27" customHeight="1" spans="1:4">
      <c r="A27" s="28" t="s">
        <v>69</v>
      </c>
      <c r="B27" s="27">
        <v>19456</v>
      </c>
      <c r="C27" s="28" t="s">
        <v>70</v>
      </c>
      <c r="D27" s="27">
        <v>0</v>
      </c>
    </row>
    <row r="28" customHeight="1" spans="1:4">
      <c r="A28" s="28" t="s">
        <v>71</v>
      </c>
      <c r="B28" s="27">
        <v>0</v>
      </c>
      <c r="C28" s="28" t="s">
        <v>72</v>
      </c>
      <c r="D28" s="27">
        <v>0</v>
      </c>
    </row>
    <row r="29" customHeight="1" spans="1:4">
      <c r="A29" s="28" t="s">
        <v>73</v>
      </c>
      <c r="B29" s="27">
        <v>0</v>
      </c>
      <c r="C29" s="28" t="s">
        <v>74</v>
      </c>
      <c r="D29" s="27">
        <v>0</v>
      </c>
    </row>
    <row r="30" customHeight="1" spans="1:4">
      <c r="A30" s="28" t="s">
        <v>75</v>
      </c>
      <c r="B30" s="27">
        <v>0</v>
      </c>
      <c r="C30" s="28" t="s">
        <v>76</v>
      </c>
      <c r="D30" s="27">
        <v>0</v>
      </c>
    </row>
    <row r="31" customHeight="1" spans="1:4">
      <c r="A31" s="28" t="s">
        <v>77</v>
      </c>
      <c r="B31" s="27">
        <v>1826</v>
      </c>
      <c r="C31" s="28" t="s">
        <v>78</v>
      </c>
      <c r="D31" s="27">
        <v>0</v>
      </c>
    </row>
    <row r="32" customHeight="1" spans="1:4">
      <c r="A32" s="28" t="s">
        <v>79</v>
      </c>
      <c r="B32" s="27">
        <v>23845</v>
      </c>
      <c r="C32" s="28" t="s">
        <v>80</v>
      </c>
      <c r="D32" s="27">
        <v>0</v>
      </c>
    </row>
    <row r="33" customHeight="1" spans="1:4">
      <c r="A33" s="28" t="s">
        <v>81</v>
      </c>
      <c r="B33" s="27">
        <v>86</v>
      </c>
      <c r="C33" s="28" t="s">
        <v>82</v>
      </c>
      <c r="D33" s="27">
        <v>0</v>
      </c>
    </row>
    <row r="34" customHeight="1" spans="1:4">
      <c r="A34" s="28" t="s">
        <v>83</v>
      </c>
      <c r="B34" s="27">
        <v>850</v>
      </c>
      <c r="C34" s="28" t="s">
        <v>84</v>
      </c>
      <c r="D34" s="27">
        <v>0</v>
      </c>
    </row>
    <row r="35" customHeight="1" spans="1:4">
      <c r="A35" s="28" t="s">
        <v>85</v>
      </c>
      <c r="B35" s="27">
        <v>36430</v>
      </c>
      <c r="C35" s="28" t="s">
        <v>86</v>
      </c>
      <c r="D35" s="27">
        <v>0</v>
      </c>
    </row>
    <row r="36" customHeight="1" spans="1:4">
      <c r="A36" s="28" t="s">
        <v>87</v>
      </c>
      <c r="B36" s="27">
        <v>10932</v>
      </c>
      <c r="C36" s="28" t="s">
        <v>88</v>
      </c>
      <c r="D36" s="27">
        <v>0</v>
      </c>
    </row>
    <row r="37" customHeight="1" spans="1:4">
      <c r="A37" s="28" t="s">
        <v>89</v>
      </c>
      <c r="B37" s="27">
        <v>1589</v>
      </c>
      <c r="C37" s="28" t="s">
        <v>90</v>
      </c>
      <c r="D37" s="27">
        <v>0</v>
      </c>
    </row>
    <row r="38" customHeight="1" spans="1:4">
      <c r="A38" s="28" t="s">
        <v>91</v>
      </c>
      <c r="B38" s="27">
        <v>0</v>
      </c>
      <c r="C38" s="28" t="s">
        <v>92</v>
      </c>
      <c r="D38" s="27">
        <v>0</v>
      </c>
    </row>
    <row r="39" customHeight="1" spans="1:4">
      <c r="A39" s="28" t="s">
        <v>93</v>
      </c>
      <c r="B39" s="27">
        <v>43700</v>
      </c>
      <c r="C39" s="28" t="s">
        <v>94</v>
      </c>
      <c r="D39" s="27">
        <v>0</v>
      </c>
    </row>
    <row r="40" customHeight="1" spans="1:4">
      <c r="A40" s="28" t="s">
        <v>95</v>
      </c>
      <c r="B40" s="27">
        <v>9694</v>
      </c>
      <c r="C40" s="28" t="s">
        <v>96</v>
      </c>
      <c r="D40" s="27">
        <v>0</v>
      </c>
    </row>
    <row r="41" customHeight="1" spans="1:4">
      <c r="A41" s="28" t="s">
        <v>97</v>
      </c>
      <c r="B41" s="27">
        <v>0</v>
      </c>
      <c r="C41" s="28" t="s">
        <v>98</v>
      </c>
      <c r="D41" s="27">
        <v>0</v>
      </c>
    </row>
    <row r="42" customHeight="1" spans="1:4">
      <c r="A42" s="28" t="s">
        <v>99</v>
      </c>
      <c r="B42" s="27">
        <v>0</v>
      </c>
      <c r="C42" s="28" t="s">
        <v>100</v>
      </c>
      <c r="D42" s="27">
        <v>0</v>
      </c>
    </row>
    <row r="43" customHeight="1" spans="1:4">
      <c r="A43" s="28" t="s">
        <v>101</v>
      </c>
      <c r="B43" s="27">
        <v>0</v>
      </c>
      <c r="C43" s="28" t="s">
        <v>102</v>
      </c>
      <c r="D43" s="27">
        <v>0</v>
      </c>
    </row>
    <row r="44" customHeight="1" spans="1:4">
      <c r="A44" s="28" t="s">
        <v>103</v>
      </c>
      <c r="B44" s="27">
        <v>0</v>
      </c>
      <c r="C44" s="28" t="s">
        <v>104</v>
      </c>
      <c r="D44" s="27">
        <v>0</v>
      </c>
    </row>
    <row r="45" customHeight="1" spans="1:4">
      <c r="A45" s="28" t="s">
        <v>105</v>
      </c>
      <c r="B45" s="27">
        <v>6551</v>
      </c>
      <c r="C45" s="28" t="s">
        <v>106</v>
      </c>
      <c r="D45" s="27">
        <v>0</v>
      </c>
    </row>
    <row r="46" customHeight="1" spans="1:4">
      <c r="A46" s="28" t="s">
        <v>107</v>
      </c>
      <c r="B46" s="27">
        <v>263</v>
      </c>
      <c r="C46" s="28" t="s">
        <v>108</v>
      </c>
      <c r="D46" s="27">
        <v>0</v>
      </c>
    </row>
    <row r="47" customHeight="1" spans="1:4">
      <c r="A47" s="28" t="s">
        <v>109</v>
      </c>
      <c r="B47" s="27">
        <v>911</v>
      </c>
      <c r="C47" s="28" t="s">
        <v>110</v>
      </c>
      <c r="D47" s="27">
        <v>0</v>
      </c>
    </row>
    <row r="48" customHeight="1" spans="1:4">
      <c r="A48" s="28" t="s">
        <v>111</v>
      </c>
      <c r="B48" s="27">
        <v>0</v>
      </c>
      <c r="C48" s="28" t="s">
        <v>112</v>
      </c>
      <c r="D48" s="27">
        <v>0</v>
      </c>
    </row>
    <row r="49" customHeight="1" spans="1:4">
      <c r="A49" s="28" t="s">
        <v>113</v>
      </c>
      <c r="B49" s="27">
        <v>132</v>
      </c>
      <c r="C49" s="28" t="s">
        <v>114</v>
      </c>
      <c r="D49" s="27">
        <v>0</v>
      </c>
    </row>
    <row r="50" customHeight="1" spans="1:4">
      <c r="A50" s="28" t="s">
        <v>115</v>
      </c>
      <c r="B50" s="27">
        <v>304</v>
      </c>
      <c r="C50" s="28" t="s">
        <v>116</v>
      </c>
      <c r="D50" s="27">
        <v>0</v>
      </c>
    </row>
    <row r="51" customHeight="1" spans="1:4">
      <c r="A51" s="28" t="s">
        <v>117</v>
      </c>
      <c r="B51" s="27">
        <v>0</v>
      </c>
      <c r="C51" s="28" t="s">
        <v>118</v>
      </c>
      <c r="D51" s="27">
        <v>0</v>
      </c>
    </row>
    <row r="52" customHeight="1" spans="1:4">
      <c r="A52" s="28" t="s">
        <v>119</v>
      </c>
      <c r="B52" s="27">
        <v>1864</v>
      </c>
      <c r="C52" s="28" t="s">
        <v>120</v>
      </c>
      <c r="D52" s="27">
        <v>0</v>
      </c>
    </row>
    <row r="53" customHeight="1" spans="1:4">
      <c r="A53" s="25" t="s">
        <v>121</v>
      </c>
      <c r="B53" s="26">
        <f>SUM(B54:B74)</f>
        <v>38193</v>
      </c>
      <c r="C53" s="25" t="s">
        <v>122</v>
      </c>
      <c r="D53" s="26">
        <f>SUM(D54:D74)</f>
        <v>0</v>
      </c>
    </row>
    <row r="54" customHeight="1" spans="1:4">
      <c r="A54" s="28" t="s">
        <v>123</v>
      </c>
      <c r="B54" s="27">
        <v>1931</v>
      </c>
      <c r="C54" s="28" t="s">
        <v>123</v>
      </c>
      <c r="D54" s="27">
        <v>0</v>
      </c>
    </row>
    <row r="55" customHeight="1" spans="1:4">
      <c r="A55" s="28" t="s">
        <v>124</v>
      </c>
      <c r="B55" s="27">
        <v>0</v>
      </c>
      <c r="C55" s="28" t="s">
        <v>124</v>
      </c>
      <c r="D55" s="27">
        <v>0</v>
      </c>
    </row>
    <row r="56" ht="17" customHeight="1" spans="1:4">
      <c r="A56" s="28" t="s">
        <v>125</v>
      </c>
      <c r="B56" s="27">
        <v>19</v>
      </c>
      <c r="C56" s="28" t="s">
        <v>125</v>
      </c>
      <c r="D56" s="27">
        <v>0</v>
      </c>
    </row>
    <row r="57" ht="17" customHeight="1" spans="1:4">
      <c r="A57" s="28" t="s">
        <v>126</v>
      </c>
      <c r="B57" s="27">
        <v>117</v>
      </c>
      <c r="C57" s="28" t="s">
        <v>126</v>
      </c>
      <c r="D57" s="27">
        <v>0</v>
      </c>
    </row>
    <row r="58" ht="17" customHeight="1" spans="1:4">
      <c r="A58" s="28" t="s">
        <v>127</v>
      </c>
      <c r="B58" s="27">
        <v>726</v>
      </c>
      <c r="C58" s="28" t="s">
        <v>127</v>
      </c>
      <c r="D58" s="27">
        <v>0</v>
      </c>
    </row>
    <row r="59" ht="17" customHeight="1" spans="1:4">
      <c r="A59" s="28" t="s">
        <v>128</v>
      </c>
      <c r="B59" s="27">
        <v>386</v>
      </c>
      <c r="C59" s="28" t="s">
        <v>128</v>
      </c>
      <c r="D59" s="27">
        <v>0</v>
      </c>
    </row>
    <row r="60" ht="17" customHeight="1" spans="1:4">
      <c r="A60" s="28" t="s">
        <v>129</v>
      </c>
      <c r="B60" s="27">
        <v>1332</v>
      </c>
      <c r="C60" s="28" t="s">
        <v>129</v>
      </c>
      <c r="D60" s="27">
        <v>0</v>
      </c>
    </row>
    <row r="61" ht="17" customHeight="1" spans="1:4">
      <c r="A61" s="28" t="s">
        <v>130</v>
      </c>
      <c r="B61" s="27">
        <v>563</v>
      </c>
      <c r="C61" s="28" t="s">
        <v>130</v>
      </c>
      <c r="D61" s="27">
        <v>0</v>
      </c>
    </row>
    <row r="62" ht="17" customHeight="1" spans="1:4">
      <c r="A62" s="28" t="s">
        <v>131</v>
      </c>
      <c r="B62" s="27">
        <v>1276</v>
      </c>
      <c r="C62" s="28" t="s">
        <v>131</v>
      </c>
      <c r="D62" s="27">
        <v>0</v>
      </c>
    </row>
    <row r="63" ht="17" customHeight="1" spans="1:4">
      <c r="A63" s="28" t="s">
        <v>132</v>
      </c>
      <c r="B63" s="27">
        <v>8069</v>
      </c>
      <c r="C63" s="28" t="s">
        <v>132</v>
      </c>
      <c r="D63" s="27">
        <v>0</v>
      </c>
    </row>
    <row r="64" ht="17" customHeight="1" spans="1:4">
      <c r="A64" s="28" t="s">
        <v>133</v>
      </c>
      <c r="B64" s="27">
        <v>207</v>
      </c>
      <c r="C64" s="28" t="s">
        <v>133</v>
      </c>
      <c r="D64" s="27">
        <v>0</v>
      </c>
    </row>
    <row r="65" ht="17" customHeight="1" spans="1:4">
      <c r="A65" s="28" t="s">
        <v>134</v>
      </c>
      <c r="B65" s="27">
        <v>12735</v>
      </c>
      <c r="C65" s="28" t="s">
        <v>134</v>
      </c>
      <c r="D65" s="27">
        <v>0</v>
      </c>
    </row>
    <row r="66" ht="17" customHeight="1" spans="1:4">
      <c r="A66" s="28" t="s">
        <v>135</v>
      </c>
      <c r="B66" s="27">
        <v>6967</v>
      </c>
      <c r="C66" s="28" t="s">
        <v>135</v>
      </c>
      <c r="D66" s="27">
        <v>0</v>
      </c>
    </row>
    <row r="67" ht="17" customHeight="1" spans="1:4">
      <c r="A67" s="28" t="s">
        <v>136</v>
      </c>
      <c r="B67" s="27">
        <v>401</v>
      </c>
      <c r="C67" s="28" t="s">
        <v>136</v>
      </c>
      <c r="D67" s="27">
        <v>0</v>
      </c>
    </row>
    <row r="68" ht="17" customHeight="1" spans="1:4">
      <c r="A68" s="28" t="s">
        <v>137</v>
      </c>
      <c r="B68" s="27">
        <v>239</v>
      </c>
      <c r="C68" s="28" t="s">
        <v>137</v>
      </c>
      <c r="D68" s="27">
        <v>0</v>
      </c>
    </row>
    <row r="69" ht="17" customHeight="1" spans="1:4">
      <c r="A69" s="28" t="s">
        <v>138</v>
      </c>
      <c r="B69" s="27">
        <v>36</v>
      </c>
      <c r="C69" s="28" t="s">
        <v>138</v>
      </c>
      <c r="D69" s="27">
        <v>0</v>
      </c>
    </row>
    <row r="70" ht="17" customHeight="1" spans="1:4">
      <c r="A70" s="28" t="s">
        <v>139</v>
      </c>
      <c r="B70" s="27">
        <v>702</v>
      </c>
      <c r="C70" s="28" t="s">
        <v>139</v>
      </c>
      <c r="D70" s="27">
        <v>0</v>
      </c>
    </row>
    <row r="71" ht="17" customHeight="1" spans="1:4">
      <c r="A71" s="28" t="s">
        <v>140</v>
      </c>
      <c r="B71" s="27">
        <v>868</v>
      </c>
      <c r="C71" s="28" t="s">
        <v>140</v>
      </c>
      <c r="D71" s="27">
        <v>0</v>
      </c>
    </row>
    <row r="72" ht="17" customHeight="1" spans="1:4">
      <c r="A72" s="28" t="s">
        <v>141</v>
      </c>
      <c r="B72" s="27">
        <v>1060</v>
      </c>
      <c r="C72" s="28" t="s">
        <v>141</v>
      </c>
      <c r="D72" s="27">
        <v>0</v>
      </c>
    </row>
    <row r="73" customHeight="1" spans="1:4">
      <c r="A73" s="28" t="s">
        <v>142</v>
      </c>
      <c r="B73" s="27">
        <v>259</v>
      </c>
      <c r="C73" s="28" t="s">
        <v>142</v>
      </c>
      <c r="D73" s="27">
        <v>0</v>
      </c>
    </row>
    <row r="74" ht="17" customHeight="1" spans="1:4">
      <c r="A74" s="28" t="s">
        <v>143</v>
      </c>
      <c r="B74" s="27">
        <v>300</v>
      </c>
      <c r="C74" s="28" t="s">
        <v>144</v>
      </c>
      <c r="D74" s="27">
        <v>0</v>
      </c>
    </row>
    <row r="75" ht="17" customHeight="1" spans="1:4">
      <c r="A75" s="25" t="s">
        <v>145</v>
      </c>
      <c r="B75" s="26">
        <f>SUM(B76:B77)</f>
        <v>0</v>
      </c>
      <c r="C75" s="25" t="s">
        <v>146</v>
      </c>
      <c r="D75" s="26">
        <f>SUM(D76:D77)</f>
        <v>9106</v>
      </c>
    </row>
    <row r="76" ht="17" customHeight="1" spans="1:4">
      <c r="A76" s="28" t="s">
        <v>147</v>
      </c>
      <c r="B76" s="27">
        <v>0</v>
      </c>
      <c r="C76" s="28" t="s">
        <v>148</v>
      </c>
      <c r="D76" s="27">
        <v>0</v>
      </c>
    </row>
    <row r="77" ht="17" customHeight="1" spans="1:4">
      <c r="A77" s="28" t="s">
        <v>149</v>
      </c>
      <c r="B77" s="27">
        <v>0</v>
      </c>
      <c r="C77" s="28" t="s">
        <v>150</v>
      </c>
      <c r="D77" s="27">
        <v>9106</v>
      </c>
    </row>
    <row r="78" ht="17" customHeight="1" spans="1:4">
      <c r="A78" s="25" t="s">
        <v>151</v>
      </c>
      <c r="B78" s="58">
        <v>0</v>
      </c>
      <c r="C78" s="28"/>
      <c r="D78" s="75"/>
    </row>
    <row r="79" ht="17" customHeight="1" spans="1:4">
      <c r="A79" s="25" t="s">
        <v>152</v>
      </c>
      <c r="B79" s="58">
        <v>14928</v>
      </c>
      <c r="C79" s="28"/>
      <c r="D79" s="75"/>
    </row>
    <row r="80" ht="17" customHeight="1" spans="1:4">
      <c r="A80" s="25" t="s">
        <v>153</v>
      </c>
      <c r="B80" s="26">
        <f>SUM(B81:B83)</f>
        <v>61597</v>
      </c>
      <c r="C80" s="25" t="s">
        <v>154</v>
      </c>
      <c r="D80" s="46">
        <v>7688</v>
      </c>
    </row>
    <row r="81" ht="17" customHeight="1" spans="1:4">
      <c r="A81" s="28" t="s">
        <v>155</v>
      </c>
      <c r="B81" s="46">
        <v>30597</v>
      </c>
      <c r="C81" s="28"/>
      <c r="D81" s="75"/>
    </row>
    <row r="82" customHeight="1" spans="1:4">
      <c r="A82" s="28" t="s">
        <v>156</v>
      </c>
      <c r="B82" s="46">
        <v>31000</v>
      </c>
      <c r="C82" s="28"/>
      <c r="D82" s="75"/>
    </row>
    <row r="83" ht="17" customHeight="1" spans="1:4">
      <c r="A83" s="28" t="s">
        <v>157</v>
      </c>
      <c r="B83" s="46">
        <v>0</v>
      </c>
      <c r="C83" s="28"/>
      <c r="D83" s="75"/>
    </row>
    <row r="84" ht="17" customHeight="1" spans="1:4">
      <c r="A84" s="25" t="s">
        <v>158</v>
      </c>
      <c r="B84" s="26">
        <f>B85</f>
        <v>0</v>
      </c>
      <c r="C84" s="25" t="s">
        <v>159</v>
      </c>
      <c r="D84" s="26">
        <f>D85</f>
        <v>79114</v>
      </c>
    </row>
    <row r="85" ht="17" customHeight="1" spans="1:4">
      <c r="A85" s="25" t="s">
        <v>160</v>
      </c>
      <c r="B85" s="26">
        <f>B86</f>
        <v>0</v>
      </c>
      <c r="C85" s="25" t="s">
        <v>161</v>
      </c>
      <c r="D85" s="26">
        <f>SUM(D86:D89)</f>
        <v>79114</v>
      </c>
    </row>
    <row r="86" ht="17" customHeight="1" spans="1:4">
      <c r="A86" s="25" t="s">
        <v>162</v>
      </c>
      <c r="B86" s="26">
        <f>SUM(B87:B90)</f>
        <v>0</v>
      </c>
      <c r="C86" s="28" t="s">
        <v>163</v>
      </c>
      <c r="D86" s="46">
        <v>79114</v>
      </c>
    </row>
    <row r="87" ht="17" customHeight="1" spans="1:4">
      <c r="A87" s="28" t="s">
        <v>164</v>
      </c>
      <c r="B87" s="46">
        <v>0</v>
      </c>
      <c r="C87" s="28" t="s">
        <v>165</v>
      </c>
      <c r="D87" s="46">
        <v>0</v>
      </c>
    </row>
    <row r="88" ht="17" customHeight="1" spans="1:4">
      <c r="A88" s="28" t="s">
        <v>166</v>
      </c>
      <c r="B88" s="46">
        <v>0</v>
      </c>
      <c r="C88" s="28" t="s">
        <v>167</v>
      </c>
      <c r="D88" s="46">
        <v>0</v>
      </c>
    </row>
    <row r="89" ht="17" customHeight="1" spans="1:4">
      <c r="A89" s="28" t="s">
        <v>168</v>
      </c>
      <c r="B89" s="46">
        <v>0</v>
      </c>
      <c r="C89" s="28" t="s">
        <v>169</v>
      </c>
      <c r="D89" s="46">
        <v>0</v>
      </c>
    </row>
    <row r="90" ht="17" customHeight="1" spans="1:4">
      <c r="A90" s="28" t="s">
        <v>170</v>
      </c>
      <c r="B90" s="46">
        <v>0</v>
      </c>
      <c r="C90" s="28"/>
      <c r="D90" s="75"/>
    </row>
    <row r="91" ht="17" customHeight="1" spans="1:4">
      <c r="A91" s="25" t="s">
        <v>171</v>
      </c>
      <c r="B91" s="26">
        <f>B92</f>
        <v>103862</v>
      </c>
      <c r="C91" s="25" t="s">
        <v>172</v>
      </c>
      <c r="D91" s="26">
        <f>SUM(D92:D95)</f>
        <v>0</v>
      </c>
    </row>
    <row r="92" ht="17" customHeight="1" spans="1:4">
      <c r="A92" s="25" t="s">
        <v>173</v>
      </c>
      <c r="B92" s="26">
        <f>SUM(B93:B96)</f>
        <v>103862</v>
      </c>
      <c r="C92" s="28" t="s">
        <v>174</v>
      </c>
      <c r="D92" s="27">
        <v>0</v>
      </c>
    </row>
    <row r="93" ht="17" customHeight="1" spans="1:4">
      <c r="A93" s="28" t="s">
        <v>175</v>
      </c>
      <c r="B93" s="27">
        <v>103862</v>
      </c>
      <c r="C93" s="28" t="s">
        <v>176</v>
      </c>
      <c r="D93" s="27">
        <v>0</v>
      </c>
    </row>
    <row r="94" ht="17" customHeight="1" spans="1:4">
      <c r="A94" s="28" t="s">
        <v>177</v>
      </c>
      <c r="B94" s="27">
        <v>0</v>
      </c>
      <c r="C94" s="28" t="s">
        <v>178</v>
      </c>
      <c r="D94" s="27">
        <v>0</v>
      </c>
    </row>
    <row r="95" ht="17" customHeight="1" spans="1:4">
      <c r="A95" s="28" t="s">
        <v>179</v>
      </c>
      <c r="B95" s="27">
        <v>0</v>
      </c>
      <c r="C95" s="28" t="s">
        <v>180</v>
      </c>
      <c r="D95" s="27">
        <v>0</v>
      </c>
    </row>
    <row r="96" ht="17" customHeight="1" spans="1:4">
      <c r="A96" s="28" t="s">
        <v>181</v>
      </c>
      <c r="B96" s="27">
        <v>0</v>
      </c>
      <c r="C96" s="28"/>
      <c r="D96" s="23"/>
    </row>
    <row r="97" ht="17" customHeight="1" spans="1:4">
      <c r="A97" s="25" t="s">
        <v>182</v>
      </c>
      <c r="B97" s="27">
        <v>0</v>
      </c>
      <c r="C97" s="25" t="s">
        <v>183</v>
      </c>
      <c r="D97" s="46">
        <v>0</v>
      </c>
    </row>
    <row r="98" ht="17" customHeight="1" spans="1:4">
      <c r="A98" s="25" t="s">
        <v>184</v>
      </c>
      <c r="B98" s="58">
        <v>0</v>
      </c>
      <c r="C98" s="25" t="s">
        <v>185</v>
      </c>
      <c r="D98" s="46">
        <v>0</v>
      </c>
    </row>
    <row r="99" ht="17" customHeight="1" spans="1:4">
      <c r="A99" s="25" t="s">
        <v>186</v>
      </c>
      <c r="B99" s="27">
        <v>0</v>
      </c>
      <c r="C99" s="25" t="s">
        <v>187</v>
      </c>
      <c r="D99" s="46">
        <v>0</v>
      </c>
    </row>
    <row r="100" ht="17" customHeight="1" spans="1:4">
      <c r="A100" s="25" t="s">
        <v>188</v>
      </c>
      <c r="B100" s="46">
        <v>0</v>
      </c>
      <c r="C100" s="25" t="s">
        <v>189</v>
      </c>
      <c r="D100" s="46">
        <v>0</v>
      </c>
    </row>
    <row r="101" customHeight="1" spans="1:4">
      <c r="A101" s="25" t="s">
        <v>190</v>
      </c>
      <c r="B101" s="26">
        <f>SUM(B102,B106,B110,B114)</f>
        <v>0</v>
      </c>
      <c r="C101" s="25" t="s">
        <v>191</v>
      </c>
      <c r="D101" s="26">
        <f>SUM(D102,D106,D110,D114)</f>
        <v>0</v>
      </c>
    </row>
    <row r="102" customHeight="1" spans="1:4">
      <c r="A102" s="25" t="s">
        <v>192</v>
      </c>
      <c r="B102" s="26">
        <f>SUM(B103:B105)</f>
        <v>0</v>
      </c>
      <c r="C102" s="25" t="s">
        <v>193</v>
      </c>
      <c r="D102" s="26">
        <f>SUM(D103:D105)</f>
        <v>0</v>
      </c>
    </row>
    <row r="103" customHeight="1" spans="1:4">
      <c r="A103" s="28" t="s">
        <v>194</v>
      </c>
      <c r="B103" s="46">
        <v>0</v>
      </c>
      <c r="C103" s="28" t="s">
        <v>195</v>
      </c>
      <c r="D103" s="46">
        <v>0</v>
      </c>
    </row>
    <row r="104" customHeight="1" spans="1:4">
      <c r="A104" s="28" t="s">
        <v>196</v>
      </c>
      <c r="B104" s="27">
        <v>0</v>
      </c>
      <c r="C104" s="28" t="s">
        <v>197</v>
      </c>
      <c r="D104" s="27">
        <v>0</v>
      </c>
    </row>
    <row r="105" customHeight="1" spans="1:4">
      <c r="A105" s="28" t="s">
        <v>198</v>
      </c>
      <c r="B105" s="27">
        <v>0</v>
      </c>
      <c r="C105" s="28" t="s">
        <v>199</v>
      </c>
      <c r="D105" s="27">
        <v>0</v>
      </c>
    </row>
    <row r="106" customHeight="1" spans="1:4">
      <c r="A106" s="25" t="s">
        <v>200</v>
      </c>
      <c r="B106" s="26">
        <f>SUM(B107:B109)</f>
        <v>0</v>
      </c>
      <c r="C106" s="25" t="s">
        <v>201</v>
      </c>
      <c r="D106" s="26">
        <f>SUM(D107:D109)</f>
        <v>0</v>
      </c>
    </row>
    <row r="107" customHeight="1" spans="1:4">
      <c r="A107" s="28" t="s">
        <v>202</v>
      </c>
      <c r="B107" s="46">
        <v>0</v>
      </c>
      <c r="C107" s="28" t="s">
        <v>203</v>
      </c>
      <c r="D107" s="46">
        <v>0</v>
      </c>
    </row>
    <row r="108" customHeight="1" spans="1:4">
      <c r="A108" s="28" t="s">
        <v>204</v>
      </c>
      <c r="B108" s="27">
        <v>0</v>
      </c>
      <c r="C108" s="28" t="s">
        <v>205</v>
      </c>
      <c r="D108" s="27">
        <v>0</v>
      </c>
    </row>
    <row r="109" customHeight="1" spans="1:4">
      <c r="A109" s="28" t="s">
        <v>206</v>
      </c>
      <c r="B109" s="27">
        <v>0</v>
      </c>
      <c r="C109" s="28" t="s">
        <v>207</v>
      </c>
      <c r="D109" s="27">
        <v>0</v>
      </c>
    </row>
    <row r="110" customHeight="1" spans="1:4">
      <c r="A110" s="25" t="s">
        <v>208</v>
      </c>
      <c r="B110" s="26">
        <f>SUM(B111:B113)</f>
        <v>0</v>
      </c>
      <c r="C110" s="25" t="s">
        <v>209</v>
      </c>
      <c r="D110" s="26">
        <f>SUM(D111:D113)</f>
        <v>0</v>
      </c>
    </row>
    <row r="111" customHeight="1" spans="1:4">
      <c r="A111" s="28" t="s">
        <v>210</v>
      </c>
      <c r="B111" s="46">
        <v>0</v>
      </c>
      <c r="C111" s="28" t="s">
        <v>211</v>
      </c>
      <c r="D111" s="46">
        <v>0</v>
      </c>
    </row>
    <row r="112" customHeight="1" spans="1:4">
      <c r="A112" s="28" t="s">
        <v>212</v>
      </c>
      <c r="B112" s="27">
        <v>0</v>
      </c>
      <c r="C112" s="28" t="s">
        <v>213</v>
      </c>
      <c r="D112" s="27">
        <v>0</v>
      </c>
    </row>
    <row r="113" customHeight="1" spans="1:4">
      <c r="A113" s="28" t="s">
        <v>214</v>
      </c>
      <c r="B113" s="27">
        <v>0</v>
      </c>
      <c r="C113" s="28" t="s">
        <v>215</v>
      </c>
      <c r="D113" s="27">
        <v>0</v>
      </c>
    </row>
    <row r="114" customHeight="1" spans="1:4">
      <c r="A114" s="25" t="s">
        <v>216</v>
      </c>
      <c r="B114" s="26">
        <f>SUM(B115:B117)</f>
        <v>0</v>
      </c>
      <c r="C114" s="25" t="s">
        <v>217</v>
      </c>
      <c r="D114" s="26">
        <f>SUM(D115:D117)</f>
        <v>0</v>
      </c>
    </row>
    <row r="115" customHeight="1" spans="1:4">
      <c r="A115" s="28" t="s">
        <v>218</v>
      </c>
      <c r="B115" s="46">
        <v>0</v>
      </c>
      <c r="C115" s="28" t="s">
        <v>219</v>
      </c>
      <c r="D115" s="46">
        <v>0</v>
      </c>
    </row>
    <row r="116" customHeight="1" spans="1:4">
      <c r="A116" s="28" t="s">
        <v>220</v>
      </c>
      <c r="B116" s="27">
        <v>0</v>
      </c>
      <c r="C116" s="28" t="s">
        <v>221</v>
      </c>
      <c r="D116" s="27">
        <v>0</v>
      </c>
    </row>
    <row r="117" customHeight="1" spans="1:4">
      <c r="A117" s="28" t="s">
        <v>222</v>
      </c>
      <c r="B117" s="27">
        <v>0</v>
      </c>
      <c r="C117" s="28" t="s">
        <v>223</v>
      </c>
      <c r="D117" s="27">
        <v>0</v>
      </c>
    </row>
    <row r="118" ht="17" customHeight="1" spans="1:4">
      <c r="A118" s="25" t="s">
        <v>224</v>
      </c>
      <c r="B118" s="27">
        <v>0</v>
      </c>
      <c r="C118" s="25" t="s">
        <v>225</v>
      </c>
      <c r="D118" s="27">
        <v>0</v>
      </c>
    </row>
    <row r="119" ht="17" customHeight="1" spans="1:4">
      <c r="A119" s="25" t="s">
        <v>226</v>
      </c>
      <c r="B119" s="27">
        <v>0</v>
      </c>
      <c r="C119" s="25" t="s">
        <v>227</v>
      </c>
      <c r="D119" s="27">
        <v>0</v>
      </c>
    </row>
    <row r="120" ht="17" customHeight="1" spans="1:4">
      <c r="A120" s="28"/>
      <c r="B120" s="75"/>
      <c r="C120" s="25" t="s">
        <v>228</v>
      </c>
      <c r="D120" s="46">
        <v>0</v>
      </c>
    </row>
    <row r="121" ht="17" customHeight="1" spans="1:4">
      <c r="A121" s="28"/>
      <c r="B121" s="75"/>
      <c r="C121" s="25" t="s">
        <v>229</v>
      </c>
      <c r="D121" s="26">
        <f>B124-D5-D6-D75-D80-D84-D91-D97-D98-D99-D100-D101-D118-D119-D120</f>
        <v>13857</v>
      </c>
    </row>
    <row r="122" ht="17" customHeight="1" spans="1:4">
      <c r="A122" s="28"/>
      <c r="B122" s="75"/>
      <c r="C122" s="25" t="s">
        <v>230</v>
      </c>
      <c r="D122" s="46">
        <v>13857</v>
      </c>
    </row>
    <row r="123" ht="17" customHeight="1" spans="1:4">
      <c r="A123" s="28"/>
      <c r="B123" s="75"/>
      <c r="C123" s="25" t="s">
        <v>231</v>
      </c>
      <c r="D123" s="26">
        <f>D121-D122</f>
        <v>0</v>
      </c>
    </row>
    <row r="124" ht="17" customHeight="1" spans="1:4">
      <c r="A124" s="23" t="s">
        <v>232</v>
      </c>
      <c r="B124" s="26">
        <f>SUM(B5:B6,B75,B78:B80,B84,B91,B97:B101,B118:B119)</f>
        <v>672193</v>
      </c>
      <c r="C124" s="23" t="s">
        <v>233</v>
      </c>
      <c r="D124" s="26">
        <f>SUM(D5:D6,D75,D80,D84,D91,D97:D101,D118:D121)</f>
        <v>672193</v>
      </c>
    </row>
  </sheetData>
  <mergeCells count="3">
    <mergeCell ref="A1:D1"/>
    <mergeCell ref="A2:D2"/>
    <mergeCell ref="A3:D3"/>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showGridLines="0" showZeros="0" workbookViewId="0">
      <selection activeCell="E13" sqref="E13"/>
    </sheetView>
  </sheetViews>
  <sheetFormatPr defaultColWidth="12.1833333333333" defaultRowHeight="15.55" customHeight="1"/>
  <cols>
    <col min="1" max="1" width="30" style="20" customWidth="1"/>
    <col min="2" max="2" width="13.125" style="20" customWidth="1"/>
    <col min="3" max="3" width="12.125" style="20" customWidth="1"/>
    <col min="4" max="4" width="12.5" style="20" customWidth="1"/>
    <col min="5" max="5" width="13.125" style="20" customWidth="1"/>
    <col min="6" max="6" width="12.25" style="20" customWidth="1"/>
    <col min="7" max="7" width="11.875" style="20" customWidth="1"/>
    <col min="8" max="9" width="12.625" style="20" customWidth="1"/>
    <col min="10" max="16384" width="12.1833333333333" style="20" customWidth="1"/>
  </cols>
  <sheetData>
    <row r="1" ht="34" customHeight="1" spans="1:9">
      <c r="A1" s="21" t="s">
        <v>2349</v>
      </c>
      <c r="B1" s="21"/>
      <c r="C1" s="21"/>
      <c r="D1" s="21"/>
      <c r="E1" s="21"/>
      <c r="F1" s="21"/>
      <c r="G1" s="21"/>
      <c r="H1" s="21"/>
      <c r="I1" s="21"/>
    </row>
    <row r="2" ht="16.95" customHeight="1" spans="1:9">
      <c r="A2" s="22"/>
      <c r="B2" s="22"/>
      <c r="C2" s="22"/>
      <c r="D2" s="22"/>
      <c r="E2" s="22"/>
      <c r="F2" s="22"/>
      <c r="G2" s="22"/>
      <c r="H2" s="22"/>
      <c r="I2" s="22"/>
    </row>
    <row r="3" ht="16.95" customHeight="1" spans="1:9">
      <c r="A3" s="22" t="s">
        <v>22</v>
      </c>
      <c r="B3" s="22"/>
      <c r="C3" s="22"/>
      <c r="D3" s="22"/>
      <c r="E3" s="22"/>
      <c r="F3" s="22"/>
      <c r="G3" s="22"/>
      <c r="H3" s="22"/>
      <c r="I3" s="22"/>
    </row>
    <row r="4" ht="43.5" customHeight="1" spans="1:9">
      <c r="A4" s="23" t="s">
        <v>2332</v>
      </c>
      <c r="B4" s="24" t="s">
        <v>2333</v>
      </c>
      <c r="C4" s="24" t="s">
        <v>2334</v>
      </c>
      <c r="D4" s="24" t="s">
        <v>2335</v>
      </c>
      <c r="E4" s="24" t="s">
        <v>2336</v>
      </c>
      <c r="F4" s="24" t="s">
        <v>2337</v>
      </c>
      <c r="G4" s="24" t="s">
        <v>2338</v>
      </c>
      <c r="H4" s="24" t="s">
        <v>2339</v>
      </c>
      <c r="I4" s="24" t="s">
        <v>2340</v>
      </c>
    </row>
    <row r="5" ht="16.95" customHeight="1" spans="1:9">
      <c r="A5" s="25" t="s">
        <v>2350</v>
      </c>
      <c r="B5" s="26">
        <f>SUM(C5:I5)</f>
        <v>67731</v>
      </c>
      <c r="C5" s="27">
        <v>0</v>
      </c>
      <c r="D5" s="27">
        <v>17993</v>
      </c>
      <c r="E5" s="27">
        <v>49738</v>
      </c>
      <c r="F5" s="27">
        <v>0</v>
      </c>
      <c r="G5" s="27">
        <v>0</v>
      </c>
      <c r="H5" s="27">
        <v>0</v>
      </c>
      <c r="I5" s="27">
        <v>0</v>
      </c>
    </row>
    <row r="6" ht="16.95" customHeight="1" spans="1:9">
      <c r="A6" s="28" t="s">
        <v>2351</v>
      </c>
      <c r="B6" s="29">
        <f>SUM(C6:I6)</f>
        <v>67541</v>
      </c>
      <c r="C6" s="27">
        <v>0</v>
      </c>
      <c r="D6" s="27">
        <v>17970</v>
      </c>
      <c r="E6" s="27">
        <v>49571</v>
      </c>
      <c r="F6" s="27">
        <v>0</v>
      </c>
      <c r="G6" s="27">
        <v>0</v>
      </c>
      <c r="H6" s="27">
        <v>0</v>
      </c>
      <c r="I6" s="27">
        <v>0</v>
      </c>
    </row>
    <row r="7" ht="16.95" customHeight="1" spans="1:9">
      <c r="A7" s="30" t="s">
        <v>2352</v>
      </c>
      <c r="B7" s="26">
        <f>SUM(C7:I7)</f>
        <v>170</v>
      </c>
      <c r="C7" s="31">
        <v>0</v>
      </c>
      <c r="D7" s="27">
        <v>23</v>
      </c>
      <c r="E7" s="27">
        <v>147</v>
      </c>
      <c r="F7" s="27">
        <v>0</v>
      </c>
      <c r="G7" s="27">
        <v>0</v>
      </c>
      <c r="H7" s="27">
        <v>0</v>
      </c>
      <c r="I7" s="27">
        <v>0</v>
      </c>
    </row>
    <row r="8" ht="16.95" customHeight="1" spans="1:9">
      <c r="A8" s="28" t="s">
        <v>2353</v>
      </c>
      <c r="B8" s="32">
        <f>SUM(C8:I8)</f>
        <v>19</v>
      </c>
      <c r="C8" s="27">
        <v>0</v>
      </c>
      <c r="D8" s="27">
        <v>0</v>
      </c>
      <c r="E8" s="27">
        <v>19</v>
      </c>
      <c r="F8" s="27">
        <v>0</v>
      </c>
      <c r="G8" s="27">
        <v>0</v>
      </c>
      <c r="H8" s="27">
        <v>0</v>
      </c>
      <c r="I8" s="27">
        <v>0</v>
      </c>
    </row>
    <row r="9" customHeight="1" spans="1:9">
      <c r="A9" s="28" t="s">
        <v>2354</v>
      </c>
      <c r="B9" s="26">
        <f>SUM(C9:I9)</f>
        <v>0</v>
      </c>
      <c r="C9" s="27">
        <v>0</v>
      </c>
      <c r="D9" s="27">
        <v>0</v>
      </c>
      <c r="E9" s="27">
        <v>0</v>
      </c>
      <c r="F9" s="27">
        <v>0</v>
      </c>
      <c r="G9" s="27">
        <v>0</v>
      </c>
      <c r="H9" s="27">
        <v>0</v>
      </c>
      <c r="I9" s="27">
        <v>0</v>
      </c>
    </row>
  </sheetData>
  <mergeCells count="3">
    <mergeCell ref="A1:I1"/>
    <mergeCell ref="A2:I2"/>
    <mergeCell ref="A3:I3"/>
  </mergeCells>
  <printOptions gridLines="1"/>
  <pageMargins left="0.75" right="0.75" top="1" bottom="1" header="0" footer="0"/>
  <pageSetup paperSize="9" orientation="landscape"/>
  <headerFooter alignWithMargins="0" scaleWithDoc="0">
    <oddHeader>&amp;C&amp;A</oddHeader>
    <oddFooter>&amp;CPage &amp;P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showGridLines="0" workbookViewId="0">
      <selection activeCell="B4" sqref="B4"/>
    </sheetView>
  </sheetViews>
  <sheetFormatPr defaultColWidth="9" defaultRowHeight="14.25" outlineLevelCol="4"/>
  <cols>
    <col min="1" max="1" width="45.0833333333333" style="3" customWidth="1"/>
    <col min="2" max="2" width="32.25" style="4" customWidth="1"/>
    <col min="3" max="16384" width="9" style="3"/>
  </cols>
  <sheetData>
    <row r="1" ht="32.25" customHeight="1" spans="1:2">
      <c r="A1" s="5" t="s">
        <v>2355</v>
      </c>
      <c r="B1" s="5"/>
    </row>
    <row r="2" s="1" customFormat="1" ht="23.25" customHeight="1" spans="1:2">
      <c r="A2" s="6"/>
      <c r="B2" s="7" t="s">
        <v>22</v>
      </c>
    </row>
    <row r="3" s="2" customFormat="1" ht="50.15" customHeight="1" spans="1:2">
      <c r="A3" s="8" t="s">
        <v>23</v>
      </c>
      <c r="B3" s="8" t="s">
        <v>2356</v>
      </c>
    </row>
    <row r="4" ht="50.15" customHeight="1" spans="1:2">
      <c r="A4" s="9" t="s">
        <v>2333</v>
      </c>
      <c r="B4" s="9">
        <f>B6+B7</f>
        <v>1946.33</v>
      </c>
    </row>
    <row r="5" ht="50.15" customHeight="1" spans="1:5">
      <c r="A5" s="10" t="s">
        <v>2357</v>
      </c>
      <c r="B5" s="9">
        <v>0</v>
      </c>
      <c r="E5" s="11"/>
    </row>
    <row r="6" ht="50.15" customHeight="1" spans="1:2">
      <c r="A6" s="10" t="s">
        <v>2358</v>
      </c>
      <c r="B6" s="9">
        <v>1006.93</v>
      </c>
    </row>
    <row r="7" ht="50.15" customHeight="1" spans="1:2">
      <c r="A7" s="12" t="s">
        <v>2359</v>
      </c>
      <c r="B7" s="13">
        <v>939.4</v>
      </c>
    </row>
    <row r="8" ht="50.15" customHeight="1" spans="1:2">
      <c r="A8" s="14" t="s">
        <v>2360</v>
      </c>
      <c r="B8" s="13">
        <v>939.4</v>
      </c>
    </row>
    <row r="9" ht="50.15" customHeight="1" spans="1:2">
      <c r="A9" s="15" t="s">
        <v>2361</v>
      </c>
      <c r="B9" s="16">
        <v>0</v>
      </c>
    </row>
    <row r="10" ht="171.75" customHeight="1" spans="1:2">
      <c r="A10" s="17" t="s">
        <v>2362</v>
      </c>
      <c r="B10" s="18"/>
    </row>
    <row r="13" spans="4:4">
      <c r="D13" s="19"/>
    </row>
  </sheetData>
  <mergeCells count="2">
    <mergeCell ref="A1:B1"/>
    <mergeCell ref="A10:B1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07"/>
  <sheetViews>
    <sheetView showGridLines="0" showZeros="0" workbookViewId="0">
      <selection activeCell="B4" sqref="B4"/>
    </sheetView>
  </sheetViews>
  <sheetFormatPr defaultColWidth="12.1833333333333" defaultRowHeight="17" customHeight="1" outlineLevelCol="2"/>
  <cols>
    <col min="1" max="1" width="11.125" style="20" customWidth="1"/>
    <col min="2" max="2" width="67.75" style="20" customWidth="1"/>
    <col min="3" max="3" width="25" style="20" customWidth="1"/>
    <col min="4" max="16384" width="12.1833333333333" style="20" customWidth="1"/>
  </cols>
  <sheetData>
    <row r="1" ht="34" customHeight="1" spans="1:3">
      <c r="A1" s="21" t="s">
        <v>234</v>
      </c>
      <c r="B1" s="21"/>
      <c r="C1" s="21"/>
    </row>
    <row r="2" customHeight="1" spans="1:3">
      <c r="A2" s="57"/>
      <c r="B2" s="57"/>
      <c r="C2" s="57"/>
    </row>
    <row r="3" customHeight="1" spans="1:3">
      <c r="A3" s="22" t="s">
        <v>235</v>
      </c>
      <c r="B3" s="22"/>
      <c r="C3" s="22"/>
    </row>
    <row r="4" customHeight="1" spans="1:3">
      <c r="A4" s="23" t="s">
        <v>236</v>
      </c>
      <c r="B4" s="23" t="s">
        <v>237</v>
      </c>
      <c r="C4" s="23" t="s">
        <v>238</v>
      </c>
    </row>
    <row r="5" customHeight="1" spans="1:3">
      <c r="A5" s="45"/>
      <c r="B5" s="23" t="s">
        <v>25</v>
      </c>
      <c r="C5" s="26">
        <f>SUM(C6,C357)</f>
        <v>141157</v>
      </c>
    </row>
    <row r="6" customHeight="1" spans="1:3">
      <c r="A6" s="45">
        <v>101</v>
      </c>
      <c r="B6" s="72" t="s">
        <v>239</v>
      </c>
      <c r="C6" s="26">
        <f>C7+C49+C69+C194+C259+C266+C271+C287+C296+C302+C311+C320+C323+C326+C329+C341+C345+C348+C351+C354</f>
        <v>101426</v>
      </c>
    </row>
    <row r="7" customHeight="1" spans="1:3">
      <c r="A7" s="45">
        <v>10101</v>
      </c>
      <c r="B7" s="72" t="s">
        <v>240</v>
      </c>
      <c r="C7" s="26">
        <f>SUM(C8,C42,C46)</f>
        <v>24294</v>
      </c>
    </row>
    <row r="8" customHeight="1" spans="1:3">
      <c r="A8" s="45">
        <v>1010101</v>
      </c>
      <c r="B8" s="72" t="s">
        <v>241</v>
      </c>
      <c r="C8" s="26">
        <f>SUM(C9:C41)</f>
        <v>24294</v>
      </c>
    </row>
    <row r="9" customHeight="1" spans="1:3">
      <c r="A9" s="45">
        <v>101010101</v>
      </c>
      <c r="B9" s="45" t="s">
        <v>242</v>
      </c>
      <c r="C9" s="58">
        <v>4468</v>
      </c>
    </row>
    <row r="10" customHeight="1" spans="1:3">
      <c r="A10" s="45">
        <v>101010102</v>
      </c>
      <c r="B10" s="45" t="s">
        <v>243</v>
      </c>
      <c r="C10" s="58">
        <v>28</v>
      </c>
    </row>
    <row r="11" customHeight="1" spans="1:3">
      <c r="A11" s="45">
        <v>101010103</v>
      </c>
      <c r="B11" s="45" t="s">
        <v>244</v>
      </c>
      <c r="C11" s="58">
        <v>7232</v>
      </c>
    </row>
    <row r="12" customHeight="1" spans="1:3">
      <c r="A12" s="45">
        <v>101010104</v>
      </c>
      <c r="B12" s="45" t="s">
        <v>245</v>
      </c>
      <c r="C12" s="58">
        <v>0</v>
      </c>
    </row>
    <row r="13" customHeight="1" spans="1:3">
      <c r="A13" s="45">
        <v>101010105</v>
      </c>
      <c r="B13" s="45" t="s">
        <v>246</v>
      </c>
      <c r="C13" s="58">
        <v>2249</v>
      </c>
    </row>
    <row r="14" customHeight="1" spans="1:3">
      <c r="A14" s="45">
        <v>101010106</v>
      </c>
      <c r="B14" s="45" t="s">
        <v>247</v>
      </c>
      <c r="C14" s="58">
        <v>6606</v>
      </c>
    </row>
    <row r="15" customHeight="1" spans="1:3">
      <c r="A15" s="45">
        <v>101010117</v>
      </c>
      <c r="B15" s="45" t="s">
        <v>248</v>
      </c>
      <c r="C15" s="58">
        <v>0</v>
      </c>
    </row>
    <row r="16" customHeight="1" spans="1:3">
      <c r="A16" s="45">
        <v>101010118</v>
      </c>
      <c r="B16" s="45" t="s">
        <v>249</v>
      </c>
      <c r="C16" s="58">
        <v>0</v>
      </c>
    </row>
    <row r="17" customHeight="1" spans="1:3">
      <c r="A17" s="45">
        <v>101010119</v>
      </c>
      <c r="B17" s="45" t="s">
        <v>250</v>
      </c>
      <c r="C17" s="58">
        <v>3063</v>
      </c>
    </row>
    <row r="18" customHeight="1" spans="1:3">
      <c r="A18" s="45">
        <v>101010120</v>
      </c>
      <c r="B18" s="45" t="s">
        <v>251</v>
      </c>
      <c r="C18" s="58">
        <v>30</v>
      </c>
    </row>
    <row r="19" customHeight="1" spans="1:3">
      <c r="A19" s="45">
        <v>101010121</v>
      </c>
      <c r="B19" s="45" t="s">
        <v>252</v>
      </c>
      <c r="C19" s="58">
        <v>-18</v>
      </c>
    </row>
    <row r="20" customHeight="1" spans="1:3">
      <c r="A20" s="45">
        <v>101010122</v>
      </c>
      <c r="B20" s="45" t="s">
        <v>253</v>
      </c>
      <c r="C20" s="58">
        <v>0</v>
      </c>
    </row>
    <row r="21" customHeight="1" spans="1:3">
      <c r="A21" s="45">
        <v>101010125</v>
      </c>
      <c r="B21" s="45" t="s">
        <v>254</v>
      </c>
      <c r="C21" s="58">
        <v>0</v>
      </c>
    </row>
    <row r="22" customHeight="1" spans="1:3">
      <c r="A22" s="45">
        <v>101010127</v>
      </c>
      <c r="B22" s="45" t="s">
        <v>255</v>
      </c>
      <c r="C22" s="58">
        <v>0</v>
      </c>
    </row>
    <row r="23" customHeight="1" spans="1:3">
      <c r="A23" s="45">
        <v>101010129</v>
      </c>
      <c r="B23" s="45" t="s">
        <v>256</v>
      </c>
      <c r="C23" s="58">
        <v>-9</v>
      </c>
    </row>
    <row r="24" customHeight="1" spans="1:3">
      <c r="A24" s="45">
        <v>101010131</v>
      </c>
      <c r="B24" s="45" t="s">
        <v>257</v>
      </c>
      <c r="C24" s="58">
        <v>0</v>
      </c>
    </row>
    <row r="25" customHeight="1" spans="1:3">
      <c r="A25" s="45">
        <v>101010132</v>
      </c>
      <c r="B25" s="45" t="s">
        <v>258</v>
      </c>
      <c r="C25" s="58">
        <v>0</v>
      </c>
    </row>
    <row r="26" customHeight="1" spans="1:3">
      <c r="A26" s="45">
        <v>101010133</v>
      </c>
      <c r="B26" s="45" t="s">
        <v>259</v>
      </c>
      <c r="C26" s="58">
        <v>0</v>
      </c>
    </row>
    <row r="27" customHeight="1" spans="1:3">
      <c r="A27" s="45">
        <v>101010134</v>
      </c>
      <c r="B27" s="45" t="s">
        <v>260</v>
      </c>
      <c r="C27" s="58">
        <v>0</v>
      </c>
    </row>
    <row r="28" customHeight="1" spans="1:3">
      <c r="A28" s="45">
        <v>101010135</v>
      </c>
      <c r="B28" s="45" t="s">
        <v>261</v>
      </c>
      <c r="C28" s="58">
        <v>0</v>
      </c>
    </row>
    <row r="29" customHeight="1" spans="1:3">
      <c r="A29" s="45">
        <v>101010136</v>
      </c>
      <c r="B29" s="45" t="s">
        <v>262</v>
      </c>
      <c r="C29" s="58">
        <v>0</v>
      </c>
    </row>
    <row r="30" customHeight="1" spans="1:3">
      <c r="A30" s="45">
        <v>101010137</v>
      </c>
      <c r="B30" s="45" t="s">
        <v>263</v>
      </c>
      <c r="C30" s="58">
        <v>0</v>
      </c>
    </row>
    <row r="31" ht="17.25" customHeight="1" spans="1:3">
      <c r="A31" s="45">
        <v>101010138</v>
      </c>
      <c r="B31" s="45" t="s">
        <v>264</v>
      </c>
      <c r="C31" s="58">
        <v>0</v>
      </c>
    </row>
    <row r="32" customHeight="1" spans="1:3">
      <c r="A32" s="45">
        <v>101010139</v>
      </c>
      <c r="B32" s="45" t="s">
        <v>265</v>
      </c>
      <c r="C32" s="58">
        <v>0</v>
      </c>
    </row>
    <row r="33" customHeight="1" spans="1:3">
      <c r="A33" s="45">
        <v>101010140</v>
      </c>
      <c r="B33" s="45" t="s">
        <v>266</v>
      </c>
      <c r="C33" s="58">
        <v>0</v>
      </c>
    </row>
    <row r="34" customHeight="1" spans="1:3">
      <c r="A34" s="45">
        <v>101010141</v>
      </c>
      <c r="B34" s="45" t="s">
        <v>267</v>
      </c>
      <c r="C34" s="58">
        <v>0</v>
      </c>
    </row>
    <row r="35" customHeight="1" spans="1:3">
      <c r="A35" s="45">
        <v>101010142</v>
      </c>
      <c r="B35" s="45" t="s">
        <v>268</v>
      </c>
      <c r="C35" s="58">
        <v>0</v>
      </c>
    </row>
    <row r="36" customHeight="1" spans="1:3">
      <c r="A36" s="45">
        <v>101010150</v>
      </c>
      <c r="B36" s="45" t="s">
        <v>269</v>
      </c>
      <c r="C36" s="58">
        <v>0</v>
      </c>
    </row>
    <row r="37" customHeight="1" spans="1:3">
      <c r="A37" s="45">
        <v>101010151</v>
      </c>
      <c r="B37" s="45" t="s">
        <v>270</v>
      </c>
      <c r="C37" s="58">
        <v>645</v>
      </c>
    </row>
    <row r="38" customHeight="1" spans="1:3">
      <c r="A38" s="45">
        <v>101010152</v>
      </c>
      <c r="B38" s="45" t="s">
        <v>271</v>
      </c>
      <c r="C38" s="58">
        <v>0</v>
      </c>
    </row>
    <row r="39" customHeight="1" spans="1:3">
      <c r="A39" s="45">
        <v>101010153</v>
      </c>
      <c r="B39" s="45" t="s">
        <v>272</v>
      </c>
      <c r="C39" s="58">
        <v>0</v>
      </c>
    </row>
    <row r="40" customHeight="1" spans="1:3">
      <c r="A40" s="45">
        <v>101010154</v>
      </c>
      <c r="B40" s="45" t="s">
        <v>273</v>
      </c>
      <c r="C40" s="58">
        <v>0</v>
      </c>
    </row>
    <row r="41" customHeight="1" spans="1:3">
      <c r="A41" s="45">
        <v>101010155</v>
      </c>
      <c r="B41" s="45" t="s">
        <v>274</v>
      </c>
      <c r="C41" s="58">
        <v>0</v>
      </c>
    </row>
    <row r="42" customHeight="1" spans="1:3">
      <c r="A42" s="45">
        <v>1010102</v>
      </c>
      <c r="B42" s="72" t="s">
        <v>275</v>
      </c>
      <c r="C42" s="26">
        <f>SUM(C43:C45)</f>
        <v>0</v>
      </c>
    </row>
    <row r="43" customHeight="1" spans="1:3">
      <c r="A43" s="45">
        <v>101010201</v>
      </c>
      <c r="B43" s="45" t="s">
        <v>276</v>
      </c>
      <c r="C43" s="58">
        <v>0</v>
      </c>
    </row>
    <row r="44" customHeight="1" spans="1:3">
      <c r="A44" s="45">
        <v>101010220</v>
      </c>
      <c r="B44" s="45" t="s">
        <v>277</v>
      </c>
      <c r="C44" s="58">
        <v>0</v>
      </c>
    </row>
    <row r="45" customHeight="1" spans="1:3">
      <c r="A45" s="45">
        <v>101010221</v>
      </c>
      <c r="B45" s="45" t="s">
        <v>278</v>
      </c>
      <c r="C45" s="58">
        <v>0</v>
      </c>
    </row>
    <row r="46" customHeight="1" spans="1:3">
      <c r="A46" s="45">
        <v>1010103</v>
      </c>
      <c r="B46" s="72" t="s">
        <v>279</v>
      </c>
      <c r="C46" s="26">
        <f>C47+C48</f>
        <v>0</v>
      </c>
    </row>
    <row r="47" customHeight="1" spans="1:3">
      <c r="A47" s="45">
        <v>101010301</v>
      </c>
      <c r="B47" s="45" t="s">
        <v>280</v>
      </c>
      <c r="C47" s="58">
        <v>0</v>
      </c>
    </row>
    <row r="48" customHeight="1" spans="1:3">
      <c r="A48" s="45">
        <v>101010302</v>
      </c>
      <c r="B48" s="45" t="s">
        <v>281</v>
      </c>
      <c r="C48" s="58">
        <v>0</v>
      </c>
    </row>
    <row r="49" customHeight="1" spans="1:3">
      <c r="A49" s="45">
        <v>10102</v>
      </c>
      <c r="B49" s="72" t="s">
        <v>282</v>
      </c>
      <c r="C49" s="26">
        <f>SUM(C50,C62,C68)</f>
        <v>0</v>
      </c>
    </row>
    <row r="50" customHeight="1" spans="1:3">
      <c r="A50" s="45">
        <v>1010201</v>
      </c>
      <c r="B50" s="72" t="s">
        <v>283</v>
      </c>
      <c r="C50" s="26">
        <f>SUM(C51:C61)</f>
        <v>0</v>
      </c>
    </row>
    <row r="51" customHeight="1" spans="1:3">
      <c r="A51" s="45">
        <v>101020101</v>
      </c>
      <c r="B51" s="45" t="s">
        <v>284</v>
      </c>
      <c r="C51" s="58">
        <v>0</v>
      </c>
    </row>
    <row r="52" customHeight="1" spans="1:3">
      <c r="A52" s="45">
        <v>101020102</v>
      </c>
      <c r="B52" s="45" t="s">
        <v>285</v>
      </c>
      <c r="C52" s="58">
        <v>0</v>
      </c>
    </row>
    <row r="53" customHeight="1" spans="1:3">
      <c r="A53" s="45">
        <v>101020103</v>
      </c>
      <c r="B53" s="45" t="s">
        <v>286</v>
      </c>
      <c r="C53" s="58">
        <v>0</v>
      </c>
    </row>
    <row r="54" customHeight="1" spans="1:3">
      <c r="A54" s="45">
        <v>101020104</v>
      </c>
      <c r="B54" s="45" t="s">
        <v>287</v>
      </c>
      <c r="C54" s="58">
        <v>0</v>
      </c>
    </row>
    <row r="55" customHeight="1" spans="1:3">
      <c r="A55" s="45">
        <v>101020105</v>
      </c>
      <c r="B55" s="45" t="s">
        <v>288</v>
      </c>
      <c r="C55" s="58">
        <v>0</v>
      </c>
    </row>
    <row r="56" customHeight="1" spans="1:3">
      <c r="A56" s="45">
        <v>101020106</v>
      </c>
      <c r="B56" s="45" t="s">
        <v>289</v>
      </c>
      <c r="C56" s="58">
        <v>0</v>
      </c>
    </row>
    <row r="57" customHeight="1" spans="1:3">
      <c r="A57" s="45">
        <v>101020107</v>
      </c>
      <c r="B57" s="45" t="s">
        <v>290</v>
      </c>
      <c r="C57" s="58">
        <v>0</v>
      </c>
    </row>
    <row r="58" customHeight="1" spans="1:3">
      <c r="A58" s="45">
        <v>101020119</v>
      </c>
      <c r="B58" s="45" t="s">
        <v>291</v>
      </c>
      <c r="C58" s="58">
        <v>0</v>
      </c>
    </row>
    <row r="59" customHeight="1" spans="1:3">
      <c r="A59" s="45">
        <v>101020120</v>
      </c>
      <c r="B59" s="45" t="s">
        <v>292</v>
      </c>
      <c r="C59" s="58">
        <v>0</v>
      </c>
    </row>
    <row r="60" customHeight="1" spans="1:3">
      <c r="A60" s="45">
        <v>101020121</v>
      </c>
      <c r="B60" s="45" t="s">
        <v>293</v>
      </c>
      <c r="C60" s="58">
        <v>0</v>
      </c>
    </row>
    <row r="61" customHeight="1" spans="1:3">
      <c r="A61" s="45">
        <v>101020129</v>
      </c>
      <c r="B61" s="45" t="s">
        <v>294</v>
      </c>
      <c r="C61" s="58">
        <v>0</v>
      </c>
    </row>
    <row r="62" customHeight="1" spans="1:3">
      <c r="A62" s="45">
        <v>1010202</v>
      </c>
      <c r="B62" s="72" t="s">
        <v>295</v>
      </c>
      <c r="C62" s="26">
        <f>SUM(C63:C67)</f>
        <v>0</v>
      </c>
    </row>
    <row r="63" customHeight="1" spans="1:3">
      <c r="A63" s="45">
        <v>101020202</v>
      </c>
      <c r="B63" s="45" t="s">
        <v>296</v>
      </c>
      <c r="C63" s="58">
        <v>0</v>
      </c>
    </row>
    <row r="64" customHeight="1" spans="1:3">
      <c r="A64" s="45">
        <v>101020209</v>
      </c>
      <c r="B64" s="45" t="s">
        <v>297</v>
      </c>
      <c r="C64" s="58">
        <v>0</v>
      </c>
    </row>
    <row r="65" customHeight="1" spans="1:3">
      <c r="A65" s="45">
        <v>101020220</v>
      </c>
      <c r="B65" s="45" t="s">
        <v>298</v>
      </c>
      <c r="C65" s="58">
        <v>0</v>
      </c>
    </row>
    <row r="66" customHeight="1" spans="1:3">
      <c r="A66" s="45">
        <v>101020221</v>
      </c>
      <c r="B66" s="45" t="s">
        <v>299</v>
      </c>
      <c r="C66" s="58">
        <v>0</v>
      </c>
    </row>
    <row r="67" customHeight="1" spans="1:3">
      <c r="A67" s="45">
        <v>101020229</v>
      </c>
      <c r="B67" s="45" t="s">
        <v>300</v>
      </c>
      <c r="C67" s="58">
        <v>0</v>
      </c>
    </row>
    <row r="68" customHeight="1" spans="1:3">
      <c r="A68" s="45">
        <v>1010203</v>
      </c>
      <c r="B68" s="72" t="s">
        <v>301</v>
      </c>
      <c r="C68" s="58">
        <v>0</v>
      </c>
    </row>
    <row r="69" customHeight="1" spans="1:3">
      <c r="A69" s="45">
        <v>10104</v>
      </c>
      <c r="B69" s="72" t="s">
        <v>302</v>
      </c>
      <c r="C69" s="26">
        <f>SUM(C70:C86,C90:C95,C99,C104:C105,C109:C115,C132:C133,C136:C138,C143,C148,C153,C158,C163,C168,C173,C178,C183,C188,C192,C193)</f>
        <v>3034</v>
      </c>
    </row>
    <row r="70" customHeight="1" spans="1:3">
      <c r="A70" s="45">
        <v>1010401</v>
      </c>
      <c r="B70" s="72" t="s">
        <v>303</v>
      </c>
      <c r="C70" s="58">
        <v>0</v>
      </c>
    </row>
    <row r="71" customHeight="1" spans="1:3">
      <c r="A71" s="45">
        <v>1010402</v>
      </c>
      <c r="B71" s="72" t="s">
        <v>304</v>
      </c>
      <c r="C71" s="58">
        <v>0</v>
      </c>
    </row>
    <row r="72" customHeight="1" spans="1:3">
      <c r="A72" s="45">
        <v>1010403</v>
      </c>
      <c r="B72" s="72" t="s">
        <v>305</v>
      </c>
      <c r="C72" s="58">
        <v>0</v>
      </c>
    </row>
    <row r="73" customHeight="1" spans="1:3">
      <c r="A73" s="45">
        <v>1010404</v>
      </c>
      <c r="B73" s="72" t="s">
        <v>306</v>
      </c>
      <c r="C73" s="58">
        <v>120</v>
      </c>
    </row>
    <row r="74" customHeight="1" spans="1:3">
      <c r="A74" s="45">
        <v>1010405</v>
      </c>
      <c r="B74" s="72" t="s">
        <v>307</v>
      </c>
      <c r="C74" s="58">
        <v>0</v>
      </c>
    </row>
    <row r="75" customHeight="1" spans="1:3">
      <c r="A75" s="45">
        <v>1010406</v>
      </c>
      <c r="B75" s="72" t="s">
        <v>308</v>
      </c>
      <c r="C75" s="58">
        <v>0</v>
      </c>
    </row>
    <row r="76" customHeight="1" spans="1:3">
      <c r="A76" s="45">
        <v>1010407</v>
      </c>
      <c r="B76" s="72" t="s">
        <v>309</v>
      </c>
      <c r="C76" s="58">
        <v>0</v>
      </c>
    </row>
    <row r="77" customHeight="1" spans="1:3">
      <c r="A77" s="45">
        <v>1010408</v>
      </c>
      <c r="B77" s="72" t="s">
        <v>310</v>
      </c>
      <c r="C77" s="58">
        <v>0</v>
      </c>
    </row>
    <row r="78" customHeight="1" spans="1:3">
      <c r="A78" s="45">
        <v>1010409</v>
      </c>
      <c r="B78" s="72" t="s">
        <v>311</v>
      </c>
      <c r="C78" s="58">
        <v>0</v>
      </c>
    </row>
    <row r="79" customHeight="1" spans="1:3">
      <c r="A79" s="45">
        <v>1010410</v>
      </c>
      <c r="B79" s="72" t="s">
        <v>312</v>
      </c>
      <c r="C79" s="58">
        <v>0</v>
      </c>
    </row>
    <row r="80" customHeight="1" spans="1:3">
      <c r="A80" s="45">
        <v>1010411</v>
      </c>
      <c r="B80" s="72" t="s">
        <v>313</v>
      </c>
      <c r="C80" s="58">
        <v>0</v>
      </c>
    </row>
    <row r="81" customHeight="1" spans="1:3">
      <c r="A81" s="45">
        <v>1010412</v>
      </c>
      <c r="B81" s="72" t="s">
        <v>314</v>
      </c>
      <c r="C81" s="58">
        <v>0</v>
      </c>
    </row>
    <row r="82" customHeight="1" spans="1:3">
      <c r="A82" s="45">
        <v>1010413</v>
      </c>
      <c r="B82" s="72" t="s">
        <v>315</v>
      </c>
      <c r="C82" s="58">
        <v>0</v>
      </c>
    </row>
    <row r="83" customHeight="1" spans="1:3">
      <c r="A83" s="45">
        <v>1010414</v>
      </c>
      <c r="B83" s="72" t="s">
        <v>316</v>
      </c>
      <c r="C83" s="58">
        <v>0</v>
      </c>
    </row>
    <row r="84" customHeight="1" spans="1:3">
      <c r="A84" s="45">
        <v>1010415</v>
      </c>
      <c r="B84" s="72" t="s">
        <v>317</v>
      </c>
      <c r="C84" s="58">
        <v>0</v>
      </c>
    </row>
    <row r="85" customHeight="1" spans="1:3">
      <c r="A85" s="45">
        <v>1010416</v>
      </c>
      <c r="B85" s="72" t="s">
        <v>318</v>
      </c>
      <c r="C85" s="58">
        <v>0</v>
      </c>
    </row>
    <row r="86" customHeight="1" spans="1:3">
      <c r="A86" s="45">
        <v>1010417</v>
      </c>
      <c r="B86" s="72" t="s">
        <v>319</v>
      </c>
      <c r="C86" s="26">
        <f>SUM(C87:C89)</f>
        <v>0</v>
      </c>
    </row>
    <row r="87" customHeight="1" spans="1:3">
      <c r="A87" s="45">
        <v>101041701</v>
      </c>
      <c r="B87" s="45" t="s">
        <v>320</v>
      </c>
      <c r="C87" s="58">
        <v>0</v>
      </c>
    </row>
    <row r="88" customHeight="1" spans="1:3">
      <c r="A88" s="45">
        <v>101041702</v>
      </c>
      <c r="B88" s="45" t="s">
        <v>321</v>
      </c>
      <c r="C88" s="58">
        <v>0</v>
      </c>
    </row>
    <row r="89" customHeight="1" spans="1:3">
      <c r="A89" s="45">
        <v>101041709</v>
      </c>
      <c r="B89" s="45" t="s">
        <v>322</v>
      </c>
      <c r="C89" s="58">
        <v>0</v>
      </c>
    </row>
    <row r="90" customHeight="1" spans="1:3">
      <c r="A90" s="45">
        <v>1010418</v>
      </c>
      <c r="B90" s="72" t="s">
        <v>323</v>
      </c>
      <c r="C90" s="58">
        <v>0</v>
      </c>
    </row>
    <row r="91" customHeight="1" spans="1:3">
      <c r="A91" s="45">
        <v>1010419</v>
      </c>
      <c r="B91" s="72" t="s">
        <v>324</v>
      </c>
      <c r="C91" s="58">
        <v>0</v>
      </c>
    </row>
    <row r="92" customHeight="1" spans="1:3">
      <c r="A92" s="45">
        <v>1010420</v>
      </c>
      <c r="B92" s="72" t="s">
        <v>325</v>
      </c>
      <c r="C92" s="58">
        <v>0</v>
      </c>
    </row>
    <row r="93" customHeight="1" spans="1:3">
      <c r="A93" s="45">
        <v>1010421</v>
      </c>
      <c r="B93" s="72" t="s">
        <v>326</v>
      </c>
      <c r="C93" s="58">
        <v>0</v>
      </c>
    </row>
    <row r="94" customHeight="1" spans="1:3">
      <c r="A94" s="45">
        <v>1010422</v>
      </c>
      <c r="B94" s="72" t="s">
        <v>327</v>
      </c>
      <c r="C94" s="58">
        <v>0</v>
      </c>
    </row>
    <row r="95" customHeight="1" spans="1:3">
      <c r="A95" s="45">
        <v>1010423</v>
      </c>
      <c r="B95" s="72" t="s">
        <v>328</v>
      </c>
      <c r="C95" s="26">
        <f>SUM(C96:C98)</f>
        <v>0</v>
      </c>
    </row>
    <row r="96" customHeight="1" spans="1:3">
      <c r="A96" s="45">
        <v>101042303</v>
      </c>
      <c r="B96" s="45" t="s">
        <v>329</v>
      </c>
      <c r="C96" s="58">
        <v>0</v>
      </c>
    </row>
    <row r="97" customHeight="1" spans="1:3">
      <c r="A97" s="45">
        <v>101042304</v>
      </c>
      <c r="B97" s="45" t="s">
        <v>330</v>
      </c>
      <c r="C97" s="58">
        <v>0</v>
      </c>
    </row>
    <row r="98" customHeight="1" spans="1:3">
      <c r="A98" s="45">
        <v>101042309</v>
      </c>
      <c r="B98" s="45" t="s">
        <v>331</v>
      </c>
      <c r="C98" s="58">
        <v>0</v>
      </c>
    </row>
    <row r="99" customHeight="1" spans="1:3">
      <c r="A99" s="45">
        <v>1010424</v>
      </c>
      <c r="B99" s="72" t="s">
        <v>332</v>
      </c>
      <c r="C99" s="26">
        <f>SUM(C100:C103)</f>
        <v>0</v>
      </c>
    </row>
    <row r="100" customHeight="1" spans="1:3">
      <c r="A100" s="45">
        <v>101042402</v>
      </c>
      <c r="B100" s="45" t="s">
        <v>333</v>
      </c>
      <c r="C100" s="58">
        <v>0</v>
      </c>
    </row>
    <row r="101" customHeight="1" spans="1:3">
      <c r="A101" s="45">
        <v>101042403</v>
      </c>
      <c r="B101" s="45" t="s">
        <v>334</v>
      </c>
      <c r="C101" s="58">
        <v>0</v>
      </c>
    </row>
    <row r="102" customHeight="1" spans="1:3">
      <c r="A102" s="45">
        <v>101042404</v>
      </c>
      <c r="B102" s="45" t="s">
        <v>335</v>
      </c>
      <c r="C102" s="58">
        <v>0</v>
      </c>
    </row>
    <row r="103" customHeight="1" spans="1:3">
      <c r="A103" s="45">
        <v>101042409</v>
      </c>
      <c r="B103" s="45" t="s">
        <v>336</v>
      </c>
      <c r="C103" s="58">
        <v>0</v>
      </c>
    </row>
    <row r="104" customHeight="1" spans="1:3">
      <c r="A104" s="45">
        <v>1010425</v>
      </c>
      <c r="B104" s="72" t="s">
        <v>337</v>
      </c>
      <c r="C104" s="58">
        <v>0</v>
      </c>
    </row>
    <row r="105" customHeight="1" spans="1:3">
      <c r="A105" s="45">
        <v>1010426</v>
      </c>
      <c r="B105" s="72" t="s">
        <v>338</v>
      </c>
      <c r="C105" s="26">
        <f>SUM(C106:C108)</f>
        <v>0</v>
      </c>
    </row>
    <row r="106" customHeight="1" spans="1:3">
      <c r="A106" s="45">
        <v>101042601</v>
      </c>
      <c r="B106" s="45" t="s">
        <v>339</v>
      </c>
      <c r="C106" s="58">
        <v>0</v>
      </c>
    </row>
    <row r="107" customHeight="1" spans="1:3">
      <c r="A107" s="45">
        <v>101042602</v>
      </c>
      <c r="B107" s="45" t="s">
        <v>340</v>
      </c>
      <c r="C107" s="58">
        <v>0</v>
      </c>
    </row>
    <row r="108" customHeight="1" spans="1:3">
      <c r="A108" s="45">
        <v>101042609</v>
      </c>
      <c r="B108" s="45" t="s">
        <v>341</v>
      </c>
      <c r="C108" s="58">
        <v>0</v>
      </c>
    </row>
    <row r="109" customHeight="1" spans="1:3">
      <c r="A109" s="45">
        <v>1010427</v>
      </c>
      <c r="B109" s="72" t="s">
        <v>342</v>
      </c>
      <c r="C109" s="58">
        <v>0</v>
      </c>
    </row>
    <row r="110" customHeight="1" spans="1:3">
      <c r="A110" s="45">
        <v>1010428</v>
      </c>
      <c r="B110" s="72" t="s">
        <v>343</v>
      </c>
      <c r="C110" s="58">
        <v>0</v>
      </c>
    </row>
    <row r="111" customHeight="1" spans="1:3">
      <c r="A111" s="45">
        <v>1010429</v>
      </c>
      <c r="B111" s="72" t="s">
        <v>344</v>
      </c>
      <c r="C111" s="58">
        <v>0</v>
      </c>
    </row>
    <row r="112" customHeight="1" spans="1:3">
      <c r="A112" s="45">
        <v>1010430</v>
      </c>
      <c r="B112" s="72" t="s">
        <v>345</v>
      </c>
      <c r="C112" s="58">
        <v>0</v>
      </c>
    </row>
    <row r="113" customHeight="1" spans="1:3">
      <c r="A113" s="45">
        <v>1010431</v>
      </c>
      <c r="B113" s="72" t="s">
        <v>346</v>
      </c>
      <c r="C113" s="58">
        <v>8</v>
      </c>
    </row>
    <row r="114" customHeight="1" spans="1:3">
      <c r="A114" s="45">
        <v>1010432</v>
      </c>
      <c r="B114" s="72" t="s">
        <v>347</v>
      </c>
      <c r="C114" s="58">
        <v>139</v>
      </c>
    </row>
    <row r="115" customHeight="1" spans="1:3">
      <c r="A115" s="45">
        <v>1010433</v>
      </c>
      <c r="B115" s="72" t="s">
        <v>348</v>
      </c>
      <c r="C115" s="26">
        <f>SUM(C116:C131)</f>
        <v>1110</v>
      </c>
    </row>
    <row r="116" customHeight="1" spans="1:3">
      <c r="A116" s="45">
        <v>101043302</v>
      </c>
      <c r="B116" s="45" t="s">
        <v>349</v>
      </c>
      <c r="C116" s="58">
        <v>0</v>
      </c>
    </row>
    <row r="117" customHeight="1" spans="1:3">
      <c r="A117" s="45">
        <v>101043303</v>
      </c>
      <c r="B117" s="45" t="s">
        <v>350</v>
      </c>
      <c r="C117" s="58">
        <v>0</v>
      </c>
    </row>
    <row r="118" customHeight="1" spans="1:3">
      <c r="A118" s="45">
        <v>101043304</v>
      </c>
      <c r="B118" s="45" t="s">
        <v>351</v>
      </c>
      <c r="C118" s="58">
        <v>0</v>
      </c>
    </row>
    <row r="119" customHeight="1" spans="1:3">
      <c r="A119" s="45">
        <v>101043308</v>
      </c>
      <c r="B119" s="45" t="s">
        <v>352</v>
      </c>
      <c r="C119" s="58">
        <v>0</v>
      </c>
    </row>
    <row r="120" customHeight="1" spans="1:3">
      <c r="A120" s="45">
        <v>101043309</v>
      </c>
      <c r="B120" s="45" t="s">
        <v>353</v>
      </c>
      <c r="C120" s="58">
        <v>0</v>
      </c>
    </row>
    <row r="121" customHeight="1" spans="1:3">
      <c r="A121" s="45">
        <v>101043310</v>
      </c>
      <c r="B121" s="45" t="s">
        <v>354</v>
      </c>
      <c r="C121" s="58">
        <v>0</v>
      </c>
    </row>
    <row r="122" customHeight="1" spans="1:3">
      <c r="A122" s="45">
        <v>101043312</v>
      </c>
      <c r="B122" s="45" t="s">
        <v>355</v>
      </c>
      <c r="C122" s="58">
        <v>0</v>
      </c>
    </row>
    <row r="123" customHeight="1" spans="1:3">
      <c r="A123" s="45">
        <v>101043313</v>
      </c>
      <c r="B123" s="45" t="s">
        <v>356</v>
      </c>
      <c r="C123" s="58">
        <v>0</v>
      </c>
    </row>
    <row r="124" customHeight="1" spans="1:3">
      <c r="A124" s="45">
        <v>101043314</v>
      </c>
      <c r="B124" s="45" t="s">
        <v>357</v>
      </c>
      <c r="C124" s="58">
        <v>0</v>
      </c>
    </row>
    <row r="125" customHeight="1" spans="1:3">
      <c r="A125" s="45">
        <v>101043315</v>
      </c>
      <c r="B125" s="45" t="s">
        <v>358</v>
      </c>
      <c r="C125" s="58">
        <v>0</v>
      </c>
    </row>
    <row r="126" customHeight="1" spans="1:3">
      <c r="A126" s="45">
        <v>101043316</v>
      </c>
      <c r="B126" s="45" t="s">
        <v>359</v>
      </c>
      <c r="C126" s="58">
        <v>0</v>
      </c>
    </row>
    <row r="127" customHeight="1" spans="1:3">
      <c r="A127" s="45">
        <v>101043317</v>
      </c>
      <c r="B127" s="45" t="s">
        <v>360</v>
      </c>
      <c r="C127" s="58">
        <v>0</v>
      </c>
    </row>
    <row r="128" customHeight="1" spans="1:3">
      <c r="A128" s="45">
        <v>101043318</v>
      </c>
      <c r="B128" s="45" t="s">
        <v>361</v>
      </c>
      <c r="C128" s="58">
        <v>0</v>
      </c>
    </row>
    <row r="129" customHeight="1" spans="1:3">
      <c r="A129" s="45">
        <v>101043319</v>
      </c>
      <c r="B129" s="45" t="s">
        <v>362</v>
      </c>
      <c r="C129" s="58">
        <v>0</v>
      </c>
    </row>
    <row r="130" customHeight="1" spans="1:3">
      <c r="A130" s="45">
        <v>101043320</v>
      </c>
      <c r="B130" s="45" t="s">
        <v>363</v>
      </c>
      <c r="C130" s="58">
        <v>0</v>
      </c>
    </row>
    <row r="131" customHeight="1" spans="1:3">
      <c r="A131" s="45">
        <v>101043399</v>
      </c>
      <c r="B131" s="45" t="s">
        <v>364</v>
      </c>
      <c r="C131" s="58">
        <v>1110</v>
      </c>
    </row>
    <row r="132" customHeight="1" spans="1:3">
      <c r="A132" s="45">
        <v>1010434</v>
      </c>
      <c r="B132" s="72" t="s">
        <v>365</v>
      </c>
      <c r="C132" s="58">
        <v>0</v>
      </c>
    </row>
    <row r="133" customHeight="1" spans="1:3">
      <c r="A133" s="45">
        <v>1010435</v>
      </c>
      <c r="B133" s="72" t="s">
        <v>366</v>
      </c>
      <c r="C133" s="26">
        <f>C134+C135</f>
        <v>939</v>
      </c>
    </row>
    <row r="134" customHeight="1" spans="1:3">
      <c r="A134" s="45">
        <v>101043501</v>
      </c>
      <c r="B134" s="45" t="s">
        <v>367</v>
      </c>
      <c r="C134" s="58">
        <v>0</v>
      </c>
    </row>
    <row r="135" customHeight="1" spans="1:3">
      <c r="A135" s="45">
        <v>101043509</v>
      </c>
      <c r="B135" s="45" t="s">
        <v>368</v>
      </c>
      <c r="C135" s="58">
        <v>939</v>
      </c>
    </row>
    <row r="136" customHeight="1" spans="1:3">
      <c r="A136" s="45">
        <v>1010436</v>
      </c>
      <c r="B136" s="72" t="s">
        <v>369</v>
      </c>
      <c r="C136" s="58">
        <v>598</v>
      </c>
    </row>
    <row r="137" customHeight="1" spans="1:3">
      <c r="A137" s="45">
        <v>1010439</v>
      </c>
      <c r="B137" s="72" t="s">
        <v>370</v>
      </c>
      <c r="C137" s="58">
        <v>6</v>
      </c>
    </row>
    <row r="138" customHeight="1" spans="1:3">
      <c r="A138" s="45">
        <v>1010440</v>
      </c>
      <c r="B138" s="72" t="s">
        <v>371</v>
      </c>
      <c r="C138" s="26">
        <f>SUM(C139:C142)</f>
        <v>0</v>
      </c>
    </row>
    <row r="139" customHeight="1" spans="1:3">
      <c r="A139" s="45">
        <v>101044001</v>
      </c>
      <c r="B139" s="45" t="s">
        <v>372</v>
      </c>
      <c r="C139" s="58">
        <v>0</v>
      </c>
    </row>
    <row r="140" customHeight="1" spans="1:3">
      <c r="A140" s="45">
        <v>101044002</v>
      </c>
      <c r="B140" s="45" t="s">
        <v>373</v>
      </c>
      <c r="C140" s="58">
        <v>0</v>
      </c>
    </row>
    <row r="141" customHeight="1" spans="1:3">
      <c r="A141" s="45">
        <v>101044003</v>
      </c>
      <c r="B141" s="45" t="s">
        <v>374</v>
      </c>
      <c r="C141" s="58">
        <v>0</v>
      </c>
    </row>
    <row r="142" customHeight="1" spans="1:3">
      <c r="A142" s="45">
        <v>101044099</v>
      </c>
      <c r="B142" s="45" t="s">
        <v>375</v>
      </c>
      <c r="C142" s="58">
        <v>0</v>
      </c>
    </row>
    <row r="143" customHeight="1" spans="1:3">
      <c r="A143" s="45">
        <v>1010441</v>
      </c>
      <c r="B143" s="72" t="s">
        <v>376</v>
      </c>
      <c r="C143" s="26">
        <f>SUM(C144:C147)</f>
        <v>0</v>
      </c>
    </row>
    <row r="144" customHeight="1" spans="1:3">
      <c r="A144" s="45">
        <v>101044101</v>
      </c>
      <c r="B144" s="45" t="s">
        <v>377</v>
      </c>
      <c r="C144" s="58">
        <v>0</v>
      </c>
    </row>
    <row r="145" customHeight="1" spans="1:3">
      <c r="A145" s="45">
        <v>101044102</v>
      </c>
      <c r="B145" s="45" t="s">
        <v>378</v>
      </c>
      <c r="C145" s="58">
        <v>0</v>
      </c>
    </row>
    <row r="146" customHeight="1" spans="1:3">
      <c r="A146" s="45">
        <v>101044103</v>
      </c>
      <c r="B146" s="45" t="s">
        <v>379</v>
      </c>
      <c r="C146" s="58">
        <v>0</v>
      </c>
    </row>
    <row r="147" customHeight="1" spans="1:3">
      <c r="A147" s="45">
        <v>101044199</v>
      </c>
      <c r="B147" s="45" t="s">
        <v>380</v>
      </c>
      <c r="C147" s="58">
        <v>0</v>
      </c>
    </row>
    <row r="148" customHeight="1" spans="1:3">
      <c r="A148" s="45">
        <v>1010442</v>
      </c>
      <c r="B148" s="72" t="s">
        <v>381</v>
      </c>
      <c r="C148" s="26">
        <f>SUM(C149:C152)</f>
        <v>0</v>
      </c>
    </row>
    <row r="149" customHeight="1" spans="1:3">
      <c r="A149" s="45">
        <v>101044201</v>
      </c>
      <c r="B149" s="45" t="s">
        <v>382</v>
      </c>
      <c r="C149" s="58">
        <v>0</v>
      </c>
    </row>
    <row r="150" customHeight="1" spans="1:3">
      <c r="A150" s="45">
        <v>101044202</v>
      </c>
      <c r="B150" s="45" t="s">
        <v>383</v>
      </c>
      <c r="C150" s="58">
        <v>0</v>
      </c>
    </row>
    <row r="151" customHeight="1" spans="1:3">
      <c r="A151" s="45">
        <v>101044203</v>
      </c>
      <c r="B151" s="45" t="s">
        <v>384</v>
      </c>
      <c r="C151" s="58">
        <v>0</v>
      </c>
    </row>
    <row r="152" customHeight="1" spans="1:3">
      <c r="A152" s="45">
        <v>101044299</v>
      </c>
      <c r="B152" s="45" t="s">
        <v>385</v>
      </c>
      <c r="C152" s="58">
        <v>0</v>
      </c>
    </row>
    <row r="153" customHeight="1" spans="1:3">
      <c r="A153" s="45">
        <v>1010443</v>
      </c>
      <c r="B153" s="72" t="s">
        <v>386</v>
      </c>
      <c r="C153" s="26">
        <f>SUM(C154:C157)</f>
        <v>0</v>
      </c>
    </row>
    <row r="154" customHeight="1" spans="1:3">
      <c r="A154" s="45">
        <v>101044301</v>
      </c>
      <c r="B154" s="45" t="s">
        <v>387</v>
      </c>
      <c r="C154" s="58">
        <v>0</v>
      </c>
    </row>
    <row r="155" customHeight="1" spans="1:3">
      <c r="A155" s="45">
        <v>101044302</v>
      </c>
      <c r="B155" s="45" t="s">
        <v>388</v>
      </c>
      <c r="C155" s="58">
        <v>0</v>
      </c>
    </row>
    <row r="156" customHeight="1" spans="1:3">
      <c r="A156" s="45">
        <v>101044303</v>
      </c>
      <c r="B156" s="45" t="s">
        <v>389</v>
      </c>
      <c r="C156" s="58">
        <v>0</v>
      </c>
    </row>
    <row r="157" customHeight="1" spans="1:3">
      <c r="A157" s="45">
        <v>101044399</v>
      </c>
      <c r="B157" s="45" t="s">
        <v>390</v>
      </c>
      <c r="C157" s="58">
        <v>0</v>
      </c>
    </row>
    <row r="158" customHeight="1" spans="1:3">
      <c r="A158" s="45">
        <v>1010444</v>
      </c>
      <c r="B158" s="72" t="s">
        <v>391</v>
      </c>
      <c r="C158" s="26">
        <f>SUM(C159:C162)</f>
        <v>0</v>
      </c>
    </row>
    <row r="159" customHeight="1" spans="1:3">
      <c r="A159" s="45">
        <v>101044401</v>
      </c>
      <c r="B159" s="45" t="s">
        <v>372</v>
      </c>
      <c r="C159" s="58">
        <v>0</v>
      </c>
    </row>
    <row r="160" customHeight="1" spans="1:3">
      <c r="A160" s="45">
        <v>101044402</v>
      </c>
      <c r="B160" s="45" t="s">
        <v>373</v>
      </c>
      <c r="C160" s="58">
        <v>0</v>
      </c>
    </row>
    <row r="161" customHeight="1" spans="1:3">
      <c r="A161" s="45">
        <v>101044403</v>
      </c>
      <c r="B161" s="45" t="s">
        <v>374</v>
      </c>
      <c r="C161" s="58">
        <v>0</v>
      </c>
    </row>
    <row r="162" customHeight="1" spans="1:3">
      <c r="A162" s="45">
        <v>101044499</v>
      </c>
      <c r="B162" s="45" t="s">
        <v>375</v>
      </c>
      <c r="C162" s="58">
        <v>0</v>
      </c>
    </row>
    <row r="163" customHeight="1" spans="1:3">
      <c r="A163" s="45">
        <v>1010445</v>
      </c>
      <c r="B163" s="72" t="s">
        <v>392</v>
      </c>
      <c r="C163" s="26">
        <f>SUM(C164:C167)</f>
        <v>0</v>
      </c>
    </row>
    <row r="164" customHeight="1" spans="1:3">
      <c r="A164" s="45">
        <v>101044501</v>
      </c>
      <c r="B164" s="45" t="s">
        <v>377</v>
      </c>
      <c r="C164" s="58">
        <v>0</v>
      </c>
    </row>
    <row r="165" customHeight="1" spans="1:3">
      <c r="A165" s="45">
        <v>101044502</v>
      </c>
      <c r="B165" s="45" t="s">
        <v>378</v>
      </c>
      <c r="C165" s="58">
        <v>0</v>
      </c>
    </row>
    <row r="166" customHeight="1" spans="1:3">
      <c r="A166" s="45">
        <v>101044503</v>
      </c>
      <c r="B166" s="45" t="s">
        <v>379</v>
      </c>
      <c r="C166" s="58">
        <v>0</v>
      </c>
    </row>
    <row r="167" customHeight="1" spans="1:3">
      <c r="A167" s="45">
        <v>101044599</v>
      </c>
      <c r="B167" s="45" t="s">
        <v>380</v>
      </c>
      <c r="C167" s="58">
        <v>0</v>
      </c>
    </row>
    <row r="168" customHeight="1" spans="1:3">
      <c r="A168" s="45">
        <v>1010446</v>
      </c>
      <c r="B168" s="72" t="s">
        <v>393</v>
      </c>
      <c r="C168" s="26">
        <f>SUM(C169:C172)</f>
        <v>0</v>
      </c>
    </row>
    <row r="169" customHeight="1" spans="1:3">
      <c r="A169" s="45">
        <v>101044601</v>
      </c>
      <c r="B169" s="45" t="s">
        <v>382</v>
      </c>
      <c r="C169" s="58">
        <v>0</v>
      </c>
    </row>
    <row r="170" customHeight="1" spans="1:3">
      <c r="A170" s="45">
        <v>101044602</v>
      </c>
      <c r="B170" s="45" t="s">
        <v>383</v>
      </c>
      <c r="C170" s="58">
        <v>0</v>
      </c>
    </row>
    <row r="171" customHeight="1" spans="1:3">
      <c r="A171" s="45">
        <v>101044603</v>
      </c>
      <c r="B171" s="45" t="s">
        <v>384</v>
      </c>
      <c r="C171" s="58">
        <v>0</v>
      </c>
    </row>
    <row r="172" customHeight="1" spans="1:3">
      <c r="A172" s="45">
        <v>101044699</v>
      </c>
      <c r="B172" s="45" t="s">
        <v>385</v>
      </c>
      <c r="C172" s="58">
        <v>0</v>
      </c>
    </row>
    <row r="173" customHeight="1" spans="1:3">
      <c r="A173" s="45">
        <v>1010447</v>
      </c>
      <c r="B173" s="72" t="s">
        <v>394</v>
      </c>
      <c r="C173" s="26">
        <f>SUM(C174:C177)</f>
        <v>0</v>
      </c>
    </row>
    <row r="174" customHeight="1" spans="1:3">
      <c r="A174" s="45">
        <v>101044701</v>
      </c>
      <c r="B174" s="45" t="s">
        <v>387</v>
      </c>
      <c r="C174" s="58">
        <v>0</v>
      </c>
    </row>
    <row r="175" customHeight="1" spans="1:3">
      <c r="A175" s="45">
        <v>101044702</v>
      </c>
      <c r="B175" s="45" t="s">
        <v>388</v>
      </c>
      <c r="C175" s="58">
        <v>0</v>
      </c>
    </row>
    <row r="176" customHeight="1" spans="1:3">
      <c r="A176" s="45">
        <v>101044703</v>
      </c>
      <c r="B176" s="45" t="s">
        <v>389</v>
      </c>
      <c r="C176" s="58">
        <v>0</v>
      </c>
    </row>
    <row r="177" customHeight="1" spans="1:3">
      <c r="A177" s="45">
        <v>101044799</v>
      </c>
      <c r="B177" s="45" t="s">
        <v>390</v>
      </c>
      <c r="C177" s="58">
        <v>0</v>
      </c>
    </row>
    <row r="178" customHeight="1" spans="1:3">
      <c r="A178" s="45">
        <v>1010448</v>
      </c>
      <c r="B178" s="72" t="s">
        <v>395</v>
      </c>
      <c r="C178" s="26">
        <f>SUM(C179:C182)</f>
        <v>0</v>
      </c>
    </row>
    <row r="179" customHeight="1" spans="1:3">
      <c r="A179" s="45">
        <v>101044801</v>
      </c>
      <c r="B179" s="45" t="s">
        <v>396</v>
      </c>
      <c r="C179" s="58">
        <v>0</v>
      </c>
    </row>
    <row r="180" customHeight="1" spans="1:3">
      <c r="A180" s="45">
        <v>101044802</v>
      </c>
      <c r="B180" s="45" t="s">
        <v>397</v>
      </c>
      <c r="C180" s="58">
        <v>0</v>
      </c>
    </row>
    <row r="181" customHeight="1" spans="1:3">
      <c r="A181" s="45">
        <v>101044803</v>
      </c>
      <c r="B181" s="45" t="s">
        <v>398</v>
      </c>
      <c r="C181" s="58">
        <v>0</v>
      </c>
    </row>
    <row r="182" customHeight="1" spans="1:3">
      <c r="A182" s="45">
        <v>101044899</v>
      </c>
      <c r="B182" s="45" t="s">
        <v>399</v>
      </c>
      <c r="C182" s="58">
        <v>0</v>
      </c>
    </row>
    <row r="183" customHeight="1" spans="1:3">
      <c r="A183" s="45">
        <v>1010449</v>
      </c>
      <c r="B183" s="72" t="s">
        <v>400</v>
      </c>
      <c r="C183" s="26">
        <f>SUM(C184:C187)</f>
        <v>0</v>
      </c>
    </row>
    <row r="184" customHeight="1" spans="1:3">
      <c r="A184" s="45">
        <v>101044901</v>
      </c>
      <c r="B184" s="45" t="s">
        <v>396</v>
      </c>
      <c r="C184" s="58">
        <v>0</v>
      </c>
    </row>
    <row r="185" customHeight="1" spans="1:3">
      <c r="A185" s="45">
        <v>101044902</v>
      </c>
      <c r="B185" s="45" t="s">
        <v>397</v>
      </c>
      <c r="C185" s="58">
        <v>0</v>
      </c>
    </row>
    <row r="186" customHeight="1" spans="1:3">
      <c r="A186" s="45">
        <v>101044903</v>
      </c>
      <c r="B186" s="45" t="s">
        <v>398</v>
      </c>
      <c r="C186" s="58">
        <v>0</v>
      </c>
    </row>
    <row r="187" customHeight="1" spans="1:3">
      <c r="A187" s="45">
        <v>101044999</v>
      </c>
      <c r="B187" s="45" t="s">
        <v>399</v>
      </c>
      <c r="C187" s="58">
        <v>0</v>
      </c>
    </row>
    <row r="188" customHeight="1" spans="1:3">
      <c r="A188" s="45">
        <v>1010450</v>
      </c>
      <c r="B188" s="72" t="s">
        <v>401</v>
      </c>
      <c r="C188" s="26">
        <f>SUM(C189:C191)</f>
        <v>114</v>
      </c>
    </row>
    <row r="189" customHeight="1" spans="1:3">
      <c r="A189" s="45">
        <v>101045001</v>
      </c>
      <c r="B189" s="45" t="s">
        <v>402</v>
      </c>
      <c r="C189" s="58">
        <v>48</v>
      </c>
    </row>
    <row r="190" customHeight="1" spans="1:3">
      <c r="A190" s="45">
        <v>101045002</v>
      </c>
      <c r="B190" s="45" t="s">
        <v>403</v>
      </c>
      <c r="C190" s="58">
        <v>66</v>
      </c>
    </row>
    <row r="191" customHeight="1" spans="1:3">
      <c r="A191" s="45">
        <v>101045003</v>
      </c>
      <c r="B191" s="45" t="s">
        <v>404</v>
      </c>
      <c r="C191" s="58">
        <v>0</v>
      </c>
    </row>
    <row r="192" customHeight="1" spans="1:3">
      <c r="A192" s="45">
        <v>1010451</v>
      </c>
      <c r="B192" s="72" t="s">
        <v>405</v>
      </c>
      <c r="C192" s="58">
        <v>0</v>
      </c>
    </row>
    <row r="193" customHeight="1" spans="1:3">
      <c r="A193" s="45">
        <v>1010452</v>
      </c>
      <c r="B193" s="72" t="s">
        <v>406</v>
      </c>
      <c r="C193" s="58">
        <v>0</v>
      </c>
    </row>
    <row r="194" customHeight="1" spans="1:3">
      <c r="A194" s="45">
        <v>10105</v>
      </c>
      <c r="B194" s="72" t="s">
        <v>407</v>
      </c>
      <c r="C194" s="26">
        <f>SUM(C195:C217,C221,C224,C225,C229:C234,C246:C248,C253,C258)</f>
        <v>0</v>
      </c>
    </row>
    <row r="195" customHeight="1" spans="1:3">
      <c r="A195" s="45">
        <v>1010501</v>
      </c>
      <c r="B195" s="72" t="s">
        <v>408</v>
      </c>
      <c r="C195" s="58">
        <v>0</v>
      </c>
    </row>
    <row r="196" customHeight="1" spans="1:3">
      <c r="A196" s="45">
        <v>1010502</v>
      </c>
      <c r="B196" s="72" t="s">
        <v>409</v>
      </c>
      <c r="C196" s="58">
        <v>0</v>
      </c>
    </row>
    <row r="197" customHeight="1" spans="1:3">
      <c r="A197" s="45">
        <v>1010503</v>
      </c>
      <c r="B197" s="72" t="s">
        <v>410</v>
      </c>
      <c r="C197" s="58">
        <v>0</v>
      </c>
    </row>
    <row r="198" customHeight="1" spans="1:3">
      <c r="A198" s="45">
        <v>1010504</v>
      </c>
      <c r="B198" s="72" t="s">
        <v>411</v>
      </c>
      <c r="C198" s="58">
        <v>0</v>
      </c>
    </row>
    <row r="199" customHeight="1" spans="1:3">
      <c r="A199" s="45">
        <v>1010505</v>
      </c>
      <c r="B199" s="72" t="s">
        <v>412</v>
      </c>
      <c r="C199" s="58">
        <v>0</v>
      </c>
    </row>
    <row r="200" customHeight="1" spans="1:3">
      <c r="A200" s="45">
        <v>1010506</v>
      </c>
      <c r="B200" s="72" t="s">
        <v>413</v>
      </c>
      <c r="C200" s="58">
        <v>0</v>
      </c>
    </row>
    <row r="201" customHeight="1" spans="1:3">
      <c r="A201" s="45">
        <v>1010507</v>
      </c>
      <c r="B201" s="72" t="s">
        <v>414</v>
      </c>
      <c r="C201" s="58">
        <v>0</v>
      </c>
    </row>
    <row r="202" customHeight="1" spans="1:3">
      <c r="A202" s="45">
        <v>1010508</v>
      </c>
      <c r="B202" s="72" t="s">
        <v>415</v>
      </c>
      <c r="C202" s="58">
        <v>0</v>
      </c>
    </row>
    <row r="203" customHeight="1" spans="1:3">
      <c r="A203" s="45">
        <v>1010509</v>
      </c>
      <c r="B203" s="72" t="s">
        <v>416</v>
      </c>
      <c r="C203" s="58">
        <v>0</v>
      </c>
    </row>
    <row r="204" customHeight="1" spans="1:3">
      <c r="A204" s="45">
        <v>1010510</v>
      </c>
      <c r="B204" s="72" t="s">
        <v>417</v>
      </c>
      <c r="C204" s="58">
        <v>0</v>
      </c>
    </row>
    <row r="205" customHeight="1" spans="1:3">
      <c r="A205" s="45">
        <v>1010511</v>
      </c>
      <c r="B205" s="72" t="s">
        <v>418</v>
      </c>
      <c r="C205" s="58">
        <v>0</v>
      </c>
    </row>
    <row r="206" customHeight="1" spans="1:3">
      <c r="A206" s="45">
        <v>1010512</v>
      </c>
      <c r="B206" s="72" t="s">
        <v>419</v>
      </c>
      <c r="C206" s="58">
        <v>0</v>
      </c>
    </row>
    <row r="207" customHeight="1" spans="1:3">
      <c r="A207" s="45">
        <v>1010513</v>
      </c>
      <c r="B207" s="72" t="s">
        <v>420</v>
      </c>
      <c r="C207" s="58">
        <v>0</v>
      </c>
    </row>
    <row r="208" customHeight="1" spans="1:3">
      <c r="A208" s="45">
        <v>1010514</v>
      </c>
      <c r="B208" s="72" t="s">
        <v>421</v>
      </c>
      <c r="C208" s="58">
        <v>0</v>
      </c>
    </row>
    <row r="209" customHeight="1" spans="1:3">
      <c r="A209" s="45">
        <v>1010515</v>
      </c>
      <c r="B209" s="72" t="s">
        <v>422</v>
      </c>
      <c r="C209" s="58">
        <v>0</v>
      </c>
    </row>
    <row r="210" customHeight="1" spans="1:3">
      <c r="A210" s="45">
        <v>1010516</v>
      </c>
      <c r="B210" s="72" t="s">
        <v>423</v>
      </c>
      <c r="C210" s="58">
        <v>0</v>
      </c>
    </row>
    <row r="211" customHeight="1" spans="1:3">
      <c r="A211" s="45">
        <v>1010517</v>
      </c>
      <c r="B211" s="72" t="s">
        <v>424</v>
      </c>
      <c r="C211" s="58">
        <v>0</v>
      </c>
    </row>
    <row r="212" customHeight="1" spans="1:3">
      <c r="A212" s="45">
        <v>1010518</v>
      </c>
      <c r="B212" s="72" t="s">
        <v>425</v>
      </c>
      <c r="C212" s="58">
        <v>0</v>
      </c>
    </row>
    <row r="213" customHeight="1" spans="1:3">
      <c r="A213" s="45">
        <v>1010519</v>
      </c>
      <c r="B213" s="72" t="s">
        <v>426</v>
      </c>
      <c r="C213" s="58">
        <v>0</v>
      </c>
    </row>
    <row r="214" customHeight="1" spans="1:3">
      <c r="A214" s="45">
        <v>1010520</v>
      </c>
      <c r="B214" s="72" t="s">
        <v>427</v>
      </c>
      <c r="C214" s="58">
        <v>0</v>
      </c>
    </row>
    <row r="215" customHeight="1" spans="1:3">
      <c r="A215" s="45">
        <v>1010521</v>
      </c>
      <c r="B215" s="72" t="s">
        <v>428</v>
      </c>
      <c r="C215" s="58">
        <v>0</v>
      </c>
    </row>
    <row r="216" customHeight="1" spans="1:3">
      <c r="A216" s="45">
        <v>1010522</v>
      </c>
      <c r="B216" s="72" t="s">
        <v>429</v>
      </c>
      <c r="C216" s="58">
        <v>0</v>
      </c>
    </row>
    <row r="217" customHeight="1" spans="1:3">
      <c r="A217" s="45">
        <v>1010523</v>
      </c>
      <c r="B217" s="72" t="s">
        <v>430</v>
      </c>
      <c r="C217" s="26">
        <f>SUM(C218:C220)</f>
        <v>0</v>
      </c>
    </row>
    <row r="218" customHeight="1" spans="1:3">
      <c r="A218" s="45">
        <v>101052303</v>
      </c>
      <c r="B218" s="45" t="s">
        <v>431</v>
      </c>
      <c r="C218" s="58">
        <v>0</v>
      </c>
    </row>
    <row r="219" customHeight="1" spans="1:3">
      <c r="A219" s="45">
        <v>101052304</v>
      </c>
      <c r="B219" s="45" t="s">
        <v>432</v>
      </c>
      <c r="C219" s="58">
        <v>0</v>
      </c>
    </row>
    <row r="220" customHeight="1" spans="1:3">
      <c r="A220" s="45">
        <v>101052309</v>
      </c>
      <c r="B220" s="45" t="s">
        <v>433</v>
      </c>
      <c r="C220" s="58">
        <v>0</v>
      </c>
    </row>
    <row r="221" customHeight="1" spans="1:3">
      <c r="A221" s="45">
        <v>1010524</v>
      </c>
      <c r="B221" s="72" t="s">
        <v>434</v>
      </c>
      <c r="C221" s="26">
        <f>SUM(C222:C223)</f>
        <v>0</v>
      </c>
    </row>
    <row r="222" customHeight="1" spans="1:3">
      <c r="A222" s="45">
        <v>101052401</v>
      </c>
      <c r="B222" s="45" t="s">
        <v>435</v>
      </c>
      <c r="C222" s="58">
        <v>0</v>
      </c>
    </row>
    <row r="223" customHeight="1" spans="1:3">
      <c r="A223" s="45">
        <v>101052409</v>
      </c>
      <c r="B223" s="45" t="s">
        <v>436</v>
      </c>
      <c r="C223" s="58">
        <v>0</v>
      </c>
    </row>
    <row r="224" customHeight="1" spans="1:3">
      <c r="A224" s="45">
        <v>1010525</v>
      </c>
      <c r="B224" s="72" t="s">
        <v>437</v>
      </c>
      <c r="C224" s="58">
        <v>0</v>
      </c>
    </row>
    <row r="225" customHeight="1" spans="1:3">
      <c r="A225" s="45">
        <v>1010526</v>
      </c>
      <c r="B225" s="72" t="s">
        <v>438</v>
      </c>
      <c r="C225" s="26">
        <f>SUM(C226:C228)</f>
        <v>0</v>
      </c>
    </row>
    <row r="226" customHeight="1" spans="1:3">
      <c r="A226" s="45">
        <v>101052601</v>
      </c>
      <c r="B226" s="45" t="s">
        <v>439</v>
      </c>
      <c r="C226" s="58">
        <v>0</v>
      </c>
    </row>
    <row r="227" customHeight="1" spans="1:3">
      <c r="A227" s="45">
        <v>101052602</v>
      </c>
      <c r="B227" s="45" t="s">
        <v>440</v>
      </c>
      <c r="C227" s="58">
        <v>0</v>
      </c>
    </row>
    <row r="228" customHeight="1" spans="1:3">
      <c r="A228" s="45">
        <v>101052609</v>
      </c>
      <c r="B228" s="45" t="s">
        <v>441</v>
      </c>
      <c r="C228" s="58">
        <v>0</v>
      </c>
    </row>
    <row r="229" customHeight="1" spans="1:3">
      <c r="A229" s="45">
        <v>1010527</v>
      </c>
      <c r="B229" s="72" t="s">
        <v>442</v>
      </c>
      <c r="C229" s="58">
        <v>0</v>
      </c>
    </row>
    <row r="230" customHeight="1" spans="1:3">
      <c r="A230" s="45">
        <v>1010528</v>
      </c>
      <c r="B230" s="72" t="s">
        <v>443</v>
      </c>
      <c r="C230" s="58">
        <v>0</v>
      </c>
    </row>
    <row r="231" customHeight="1" spans="1:3">
      <c r="A231" s="45">
        <v>1010529</v>
      </c>
      <c r="B231" s="72" t="s">
        <v>444</v>
      </c>
      <c r="C231" s="58">
        <v>0</v>
      </c>
    </row>
    <row r="232" customHeight="1" spans="1:3">
      <c r="A232" s="45">
        <v>1010530</v>
      </c>
      <c r="B232" s="72" t="s">
        <v>445</v>
      </c>
      <c r="C232" s="58">
        <v>0</v>
      </c>
    </row>
    <row r="233" customHeight="1" spans="1:3">
      <c r="A233" s="45">
        <v>1010531</v>
      </c>
      <c r="B233" s="72" t="s">
        <v>446</v>
      </c>
      <c r="C233" s="58">
        <v>0</v>
      </c>
    </row>
    <row r="234" customHeight="1" spans="1:3">
      <c r="A234" s="45">
        <v>1010532</v>
      </c>
      <c r="B234" s="72" t="s">
        <v>447</v>
      </c>
      <c r="C234" s="26">
        <f>SUM(C235:C245)</f>
        <v>0</v>
      </c>
    </row>
    <row r="235" customHeight="1" spans="1:3">
      <c r="A235" s="45">
        <v>101053201</v>
      </c>
      <c r="B235" s="45" t="s">
        <v>448</v>
      </c>
      <c r="C235" s="58">
        <v>0</v>
      </c>
    </row>
    <row r="236" customHeight="1" spans="1:3">
      <c r="A236" s="45">
        <v>101053202</v>
      </c>
      <c r="B236" s="45" t="s">
        <v>449</v>
      </c>
      <c r="C236" s="58">
        <v>0</v>
      </c>
    </row>
    <row r="237" customHeight="1" spans="1:3">
      <c r="A237" s="45">
        <v>101053203</v>
      </c>
      <c r="B237" s="45" t="s">
        <v>450</v>
      </c>
      <c r="C237" s="58">
        <v>0</v>
      </c>
    </row>
    <row r="238" customHeight="1" spans="1:3">
      <c r="A238" s="45">
        <v>101053205</v>
      </c>
      <c r="B238" s="45" t="s">
        <v>451</v>
      </c>
      <c r="C238" s="58">
        <v>0</v>
      </c>
    </row>
    <row r="239" customHeight="1" spans="1:3">
      <c r="A239" s="45">
        <v>101053206</v>
      </c>
      <c r="B239" s="45" t="s">
        <v>452</v>
      </c>
      <c r="C239" s="58">
        <v>0</v>
      </c>
    </row>
    <row r="240" customHeight="1" spans="1:3">
      <c r="A240" s="45">
        <v>101053215</v>
      </c>
      <c r="B240" s="45" t="s">
        <v>453</v>
      </c>
      <c r="C240" s="58">
        <v>0</v>
      </c>
    </row>
    <row r="241" customHeight="1" spans="1:3">
      <c r="A241" s="45">
        <v>101053216</v>
      </c>
      <c r="B241" s="45" t="s">
        <v>454</v>
      </c>
      <c r="C241" s="58">
        <v>0</v>
      </c>
    </row>
    <row r="242" customHeight="1" spans="1:3">
      <c r="A242" s="45">
        <v>101053218</v>
      </c>
      <c r="B242" s="45" t="s">
        <v>455</v>
      </c>
      <c r="C242" s="58">
        <v>0</v>
      </c>
    </row>
    <row r="243" customHeight="1" spans="1:3">
      <c r="A243" s="45">
        <v>101053219</v>
      </c>
      <c r="B243" s="45" t="s">
        <v>456</v>
      </c>
      <c r="C243" s="58">
        <v>0</v>
      </c>
    </row>
    <row r="244" customHeight="1" spans="1:3">
      <c r="A244" s="45">
        <v>101053220</v>
      </c>
      <c r="B244" s="45" t="s">
        <v>457</v>
      </c>
      <c r="C244" s="58">
        <v>0</v>
      </c>
    </row>
    <row r="245" customHeight="1" spans="1:3">
      <c r="A245" s="45">
        <v>101053299</v>
      </c>
      <c r="B245" s="45" t="s">
        <v>458</v>
      </c>
      <c r="C245" s="58">
        <v>0</v>
      </c>
    </row>
    <row r="246" customHeight="1" spans="1:3">
      <c r="A246" s="45">
        <v>1010533</v>
      </c>
      <c r="B246" s="72" t="s">
        <v>459</v>
      </c>
      <c r="C246" s="58">
        <v>0</v>
      </c>
    </row>
    <row r="247" ht="17.25" customHeight="1" spans="1:3">
      <c r="A247" s="45">
        <v>1010534</v>
      </c>
      <c r="B247" s="72" t="s">
        <v>460</v>
      </c>
      <c r="C247" s="58">
        <v>0</v>
      </c>
    </row>
    <row r="248" customHeight="1" spans="1:3">
      <c r="A248" s="45">
        <v>1010535</v>
      </c>
      <c r="B248" s="72" t="s">
        <v>461</v>
      </c>
      <c r="C248" s="26">
        <f>SUM(C249:C252)</f>
        <v>0</v>
      </c>
    </row>
    <row r="249" customHeight="1" spans="1:3">
      <c r="A249" s="45">
        <v>101053501</v>
      </c>
      <c r="B249" s="45" t="s">
        <v>462</v>
      </c>
      <c r="C249" s="58">
        <v>0</v>
      </c>
    </row>
    <row r="250" customHeight="1" spans="1:3">
      <c r="A250" s="45">
        <v>101053502</v>
      </c>
      <c r="B250" s="45" t="s">
        <v>463</v>
      </c>
      <c r="C250" s="58">
        <v>0</v>
      </c>
    </row>
    <row r="251" customHeight="1" spans="1:3">
      <c r="A251" s="45">
        <v>101053503</v>
      </c>
      <c r="B251" s="45" t="s">
        <v>464</v>
      </c>
      <c r="C251" s="58">
        <v>0</v>
      </c>
    </row>
    <row r="252" customHeight="1" spans="1:3">
      <c r="A252" s="45">
        <v>101053599</v>
      </c>
      <c r="B252" s="45" t="s">
        <v>465</v>
      </c>
      <c r="C252" s="58">
        <v>0</v>
      </c>
    </row>
    <row r="253" customHeight="1" spans="1:3">
      <c r="A253" s="45">
        <v>1010536</v>
      </c>
      <c r="B253" s="72" t="s">
        <v>466</v>
      </c>
      <c r="C253" s="26">
        <f>SUM(C254:C257)</f>
        <v>0</v>
      </c>
    </row>
    <row r="254" customHeight="1" spans="1:3">
      <c r="A254" s="45">
        <v>101053601</v>
      </c>
      <c r="B254" s="45" t="s">
        <v>467</v>
      </c>
      <c r="C254" s="58">
        <v>0</v>
      </c>
    </row>
    <row r="255" customHeight="1" spans="1:3">
      <c r="A255" s="45">
        <v>101053602</v>
      </c>
      <c r="B255" s="45" t="s">
        <v>468</v>
      </c>
      <c r="C255" s="58">
        <v>0</v>
      </c>
    </row>
    <row r="256" customHeight="1" spans="1:3">
      <c r="A256" s="45">
        <v>101053603</v>
      </c>
      <c r="B256" s="45" t="s">
        <v>469</v>
      </c>
      <c r="C256" s="58">
        <v>0</v>
      </c>
    </row>
    <row r="257" customHeight="1" spans="1:3">
      <c r="A257" s="45">
        <v>101053699</v>
      </c>
      <c r="B257" s="45" t="s">
        <v>470</v>
      </c>
      <c r="C257" s="58">
        <v>0</v>
      </c>
    </row>
    <row r="258" customHeight="1" spans="1:3">
      <c r="A258" s="45">
        <v>1010599</v>
      </c>
      <c r="B258" s="72" t="s">
        <v>471</v>
      </c>
      <c r="C258" s="58">
        <v>0</v>
      </c>
    </row>
    <row r="259" customHeight="1" spans="1:3">
      <c r="A259" s="45">
        <v>10106</v>
      </c>
      <c r="B259" s="72" t="s">
        <v>472</v>
      </c>
      <c r="C259" s="26">
        <f>SUM(C260,C263:C265)</f>
        <v>1036</v>
      </c>
    </row>
    <row r="260" customHeight="1" spans="1:3">
      <c r="A260" s="45">
        <v>1010601</v>
      </c>
      <c r="B260" s="72" t="s">
        <v>473</v>
      </c>
      <c r="C260" s="26">
        <f>SUM(C261:C262)</f>
        <v>1209</v>
      </c>
    </row>
    <row r="261" customHeight="1" spans="1:3">
      <c r="A261" s="45">
        <v>101060101</v>
      </c>
      <c r="B261" s="45" t="s">
        <v>474</v>
      </c>
      <c r="C261" s="58">
        <v>0</v>
      </c>
    </row>
    <row r="262" customHeight="1" spans="1:3">
      <c r="A262" s="45">
        <v>101060109</v>
      </c>
      <c r="B262" s="45" t="s">
        <v>475</v>
      </c>
      <c r="C262" s="58">
        <v>1209</v>
      </c>
    </row>
    <row r="263" customHeight="1" spans="1:3">
      <c r="A263" s="45">
        <v>1010602</v>
      </c>
      <c r="B263" s="72" t="s">
        <v>476</v>
      </c>
      <c r="C263" s="58">
        <v>-164</v>
      </c>
    </row>
    <row r="264" customHeight="1" spans="1:3">
      <c r="A264" s="45">
        <v>1010603</v>
      </c>
      <c r="B264" s="72" t="s">
        <v>477</v>
      </c>
      <c r="C264" s="58">
        <v>-13</v>
      </c>
    </row>
    <row r="265" customHeight="1" spans="1:3">
      <c r="A265" s="45">
        <v>1010620</v>
      </c>
      <c r="B265" s="72" t="s">
        <v>478</v>
      </c>
      <c r="C265" s="58">
        <v>4</v>
      </c>
    </row>
    <row r="266" customHeight="1" spans="1:3">
      <c r="A266" s="45">
        <v>10107</v>
      </c>
      <c r="B266" s="72" t="s">
        <v>479</v>
      </c>
      <c r="C266" s="26">
        <f>SUM(C267:C270)</f>
        <v>2336</v>
      </c>
    </row>
    <row r="267" customHeight="1" spans="1:3">
      <c r="A267" s="45">
        <v>1010701</v>
      </c>
      <c r="B267" s="72" t="s">
        <v>480</v>
      </c>
      <c r="C267" s="58">
        <v>0</v>
      </c>
    </row>
    <row r="268" customHeight="1" spans="1:3">
      <c r="A268" s="45">
        <v>1010702</v>
      </c>
      <c r="B268" s="72" t="s">
        <v>481</v>
      </c>
      <c r="C268" s="58">
        <v>0</v>
      </c>
    </row>
    <row r="269" customHeight="1" spans="1:3">
      <c r="A269" s="45">
        <v>1010719</v>
      </c>
      <c r="B269" s="72" t="s">
        <v>482</v>
      </c>
      <c r="C269" s="58">
        <v>2331</v>
      </c>
    </row>
    <row r="270" customHeight="1" spans="1:3">
      <c r="A270" s="45">
        <v>1010720</v>
      </c>
      <c r="B270" s="72" t="s">
        <v>483</v>
      </c>
      <c r="C270" s="58">
        <v>5</v>
      </c>
    </row>
    <row r="271" customHeight="1" spans="1:3">
      <c r="A271" s="45">
        <v>10109</v>
      </c>
      <c r="B271" s="72" t="s">
        <v>484</v>
      </c>
      <c r="C271" s="26">
        <f>SUM(C272,C275:C286)</f>
        <v>2674</v>
      </c>
    </row>
    <row r="272" customHeight="1" spans="1:3">
      <c r="A272" s="45">
        <v>1010901</v>
      </c>
      <c r="B272" s="72" t="s">
        <v>485</v>
      </c>
      <c r="C272" s="26">
        <f>SUM(C273:C274)</f>
        <v>630</v>
      </c>
    </row>
    <row r="273" customHeight="1" spans="1:3">
      <c r="A273" s="45">
        <v>101090101</v>
      </c>
      <c r="B273" s="45" t="s">
        <v>486</v>
      </c>
      <c r="C273" s="58">
        <v>0</v>
      </c>
    </row>
    <row r="274" customHeight="1" spans="1:3">
      <c r="A274" s="45">
        <v>101090109</v>
      </c>
      <c r="B274" s="45" t="s">
        <v>487</v>
      </c>
      <c r="C274" s="58">
        <v>630</v>
      </c>
    </row>
    <row r="275" customHeight="1" spans="1:3">
      <c r="A275" s="45">
        <v>1010902</v>
      </c>
      <c r="B275" s="72" t="s">
        <v>488</v>
      </c>
      <c r="C275" s="58">
        <v>0</v>
      </c>
    </row>
    <row r="276" customHeight="1" spans="1:3">
      <c r="A276" s="45">
        <v>1010903</v>
      </c>
      <c r="B276" s="72" t="s">
        <v>489</v>
      </c>
      <c r="C276" s="58">
        <v>770</v>
      </c>
    </row>
    <row r="277" customHeight="1" spans="1:3">
      <c r="A277" s="45">
        <v>1010904</v>
      </c>
      <c r="B277" s="72" t="s">
        <v>490</v>
      </c>
      <c r="C277" s="58">
        <v>0</v>
      </c>
    </row>
    <row r="278" customHeight="1" spans="1:3">
      <c r="A278" s="45">
        <v>1010905</v>
      </c>
      <c r="B278" s="72" t="s">
        <v>491</v>
      </c>
      <c r="C278" s="58">
        <v>358</v>
      </c>
    </row>
    <row r="279" customHeight="1" spans="1:3">
      <c r="A279" s="45">
        <v>1010906</v>
      </c>
      <c r="B279" s="72" t="s">
        <v>492</v>
      </c>
      <c r="C279" s="58">
        <v>702</v>
      </c>
    </row>
    <row r="280" customHeight="1" spans="1:3">
      <c r="A280" s="45">
        <v>1010918</v>
      </c>
      <c r="B280" s="72" t="s">
        <v>493</v>
      </c>
      <c r="C280" s="58">
        <v>0</v>
      </c>
    </row>
    <row r="281" customHeight="1" spans="1:3">
      <c r="A281" s="45">
        <v>1010919</v>
      </c>
      <c r="B281" s="72" t="s">
        <v>494</v>
      </c>
      <c r="C281" s="58">
        <v>209</v>
      </c>
    </row>
    <row r="282" customHeight="1" spans="1:3">
      <c r="A282" s="45">
        <v>1010920</v>
      </c>
      <c r="B282" s="72" t="s">
        <v>495</v>
      </c>
      <c r="C282" s="58">
        <v>5</v>
      </c>
    </row>
    <row r="283" customHeight="1" spans="1:3">
      <c r="A283" s="45">
        <v>1010921</v>
      </c>
      <c r="B283" s="72" t="s">
        <v>496</v>
      </c>
      <c r="C283" s="58">
        <v>0</v>
      </c>
    </row>
    <row r="284" customHeight="1" spans="1:3">
      <c r="A284" s="45">
        <v>1010922</v>
      </c>
      <c r="B284" s="72" t="s">
        <v>497</v>
      </c>
      <c r="C284" s="58">
        <v>0</v>
      </c>
    </row>
    <row r="285" customHeight="1" spans="1:3">
      <c r="A285" s="45">
        <v>1010923</v>
      </c>
      <c r="B285" s="72" t="s">
        <v>498</v>
      </c>
      <c r="C285" s="58">
        <v>0</v>
      </c>
    </row>
    <row r="286" customHeight="1" spans="1:3">
      <c r="A286" s="45">
        <v>1010924</v>
      </c>
      <c r="B286" s="72" t="s">
        <v>499</v>
      </c>
      <c r="C286" s="58">
        <v>0</v>
      </c>
    </row>
    <row r="287" customHeight="1" spans="1:3">
      <c r="A287" s="45">
        <v>10110</v>
      </c>
      <c r="B287" s="72" t="s">
        <v>500</v>
      </c>
      <c r="C287" s="26">
        <f>SUM(C288:C295)</f>
        <v>16939</v>
      </c>
    </row>
    <row r="288" customHeight="1" spans="1:3">
      <c r="A288" s="45">
        <v>1011001</v>
      </c>
      <c r="B288" s="72" t="s">
        <v>501</v>
      </c>
      <c r="C288" s="58">
        <v>51</v>
      </c>
    </row>
    <row r="289" customHeight="1" spans="1:3">
      <c r="A289" s="45">
        <v>1011002</v>
      </c>
      <c r="B289" s="72" t="s">
        <v>502</v>
      </c>
      <c r="C289" s="58">
        <v>0</v>
      </c>
    </row>
    <row r="290" customHeight="1" spans="1:3">
      <c r="A290" s="45">
        <v>1011003</v>
      </c>
      <c r="B290" s="72" t="s">
        <v>503</v>
      </c>
      <c r="C290" s="58">
        <v>13648</v>
      </c>
    </row>
    <row r="291" customHeight="1" spans="1:3">
      <c r="A291" s="45">
        <v>1011004</v>
      </c>
      <c r="B291" s="72" t="s">
        <v>504</v>
      </c>
      <c r="C291" s="58">
        <v>0</v>
      </c>
    </row>
    <row r="292" customHeight="1" spans="1:3">
      <c r="A292" s="45">
        <v>1011005</v>
      </c>
      <c r="B292" s="72" t="s">
        <v>505</v>
      </c>
      <c r="C292" s="58">
        <v>347</v>
      </c>
    </row>
    <row r="293" customHeight="1" spans="1:3">
      <c r="A293" s="45">
        <v>1011006</v>
      </c>
      <c r="B293" s="72" t="s">
        <v>506</v>
      </c>
      <c r="C293" s="58">
        <v>224</v>
      </c>
    </row>
    <row r="294" customHeight="1" spans="1:3">
      <c r="A294" s="45">
        <v>1011019</v>
      </c>
      <c r="B294" s="72" t="s">
        <v>507</v>
      </c>
      <c r="C294" s="58">
        <v>97</v>
      </c>
    </row>
    <row r="295" customHeight="1" spans="1:3">
      <c r="A295" s="45">
        <v>1011020</v>
      </c>
      <c r="B295" s="72" t="s">
        <v>508</v>
      </c>
      <c r="C295" s="58">
        <v>2572</v>
      </c>
    </row>
    <row r="296" customHeight="1" spans="1:3">
      <c r="A296" s="45">
        <v>10111</v>
      </c>
      <c r="B296" s="72" t="s">
        <v>509</v>
      </c>
      <c r="C296" s="26">
        <f>SUM(C297,C300:C301)</f>
        <v>1254</v>
      </c>
    </row>
    <row r="297" customHeight="1" spans="1:3">
      <c r="A297" s="45">
        <v>1011101</v>
      </c>
      <c r="B297" s="72" t="s">
        <v>510</v>
      </c>
      <c r="C297" s="26">
        <f>SUM(C298:C299)</f>
        <v>0</v>
      </c>
    </row>
    <row r="298" customHeight="1" spans="1:3">
      <c r="A298" s="45">
        <v>101110101</v>
      </c>
      <c r="B298" s="45" t="s">
        <v>511</v>
      </c>
      <c r="C298" s="58">
        <v>0</v>
      </c>
    </row>
    <row r="299" customHeight="1" spans="1:3">
      <c r="A299" s="45">
        <v>101110109</v>
      </c>
      <c r="B299" s="45" t="s">
        <v>512</v>
      </c>
      <c r="C299" s="58">
        <v>0</v>
      </c>
    </row>
    <row r="300" customHeight="1" spans="1:3">
      <c r="A300" s="45">
        <v>1011119</v>
      </c>
      <c r="B300" s="72" t="s">
        <v>513</v>
      </c>
      <c r="C300" s="58">
        <v>1245</v>
      </c>
    </row>
    <row r="301" customHeight="1" spans="1:3">
      <c r="A301" s="45">
        <v>1011120</v>
      </c>
      <c r="B301" s="72" t="s">
        <v>514</v>
      </c>
      <c r="C301" s="58">
        <v>9</v>
      </c>
    </row>
    <row r="302" customHeight="1" spans="1:3">
      <c r="A302" s="45">
        <v>10112</v>
      </c>
      <c r="B302" s="72" t="s">
        <v>515</v>
      </c>
      <c r="C302" s="26">
        <f>SUM(C303:C310)</f>
        <v>1178</v>
      </c>
    </row>
    <row r="303" customHeight="1" spans="1:3">
      <c r="A303" s="45">
        <v>1011201</v>
      </c>
      <c r="B303" s="72" t="s">
        <v>516</v>
      </c>
      <c r="C303" s="58">
        <v>11</v>
      </c>
    </row>
    <row r="304" customHeight="1" spans="1:3">
      <c r="A304" s="45">
        <v>1011202</v>
      </c>
      <c r="B304" s="72" t="s">
        <v>517</v>
      </c>
      <c r="C304" s="58">
        <v>0</v>
      </c>
    </row>
    <row r="305" customHeight="1" spans="1:3">
      <c r="A305" s="45">
        <v>1011203</v>
      </c>
      <c r="B305" s="72" t="s">
        <v>518</v>
      </c>
      <c r="C305" s="58">
        <v>642</v>
      </c>
    </row>
    <row r="306" customHeight="1" spans="1:3">
      <c r="A306" s="45">
        <v>1011204</v>
      </c>
      <c r="B306" s="72" t="s">
        <v>519</v>
      </c>
      <c r="C306" s="58">
        <v>0</v>
      </c>
    </row>
    <row r="307" customHeight="1" spans="1:3">
      <c r="A307" s="45">
        <v>1011205</v>
      </c>
      <c r="B307" s="72" t="s">
        <v>520</v>
      </c>
      <c r="C307" s="58">
        <v>198</v>
      </c>
    </row>
    <row r="308" customHeight="1" spans="1:3">
      <c r="A308" s="45">
        <v>1011206</v>
      </c>
      <c r="B308" s="72" t="s">
        <v>521</v>
      </c>
      <c r="C308" s="58">
        <v>279</v>
      </c>
    </row>
    <row r="309" customHeight="1" spans="1:3">
      <c r="A309" s="45">
        <v>1011219</v>
      </c>
      <c r="B309" s="72" t="s">
        <v>522</v>
      </c>
      <c r="C309" s="58">
        <v>2</v>
      </c>
    </row>
    <row r="310" customHeight="1" spans="1:3">
      <c r="A310" s="45">
        <v>1011220</v>
      </c>
      <c r="B310" s="72" t="s">
        <v>523</v>
      </c>
      <c r="C310" s="58">
        <v>46</v>
      </c>
    </row>
    <row r="311" customHeight="1" spans="1:3">
      <c r="A311" s="45">
        <v>10113</v>
      </c>
      <c r="B311" s="72" t="s">
        <v>524</v>
      </c>
      <c r="C311" s="26">
        <f>SUM(C312:C319)</f>
        <v>63865</v>
      </c>
    </row>
    <row r="312" customHeight="1" spans="1:3">
      <c r="A312" s="45">
        <v>1011301</v>
      </c>
      <c r="B312" s="72" t="s">
        <v>525</v>
      </c>
      <c r="C312" s="58">
        <v>4</v>
      </c>
    </row>
    <row r="313" customHeight="1" spans="1:3">
      <c r="A313" s="45">
        <v>1011302</v>
      </c>
      <c r="B313" s="72" t="s">
        <v>526</v>
      </c>
      <c r="C313" s="58">
        <v>465</v>
      </c>
    </row>
    <row r="314" customHeight="1" spans="1:3">
      <c r="A314" s="45">
        <v>1011303</v>
      </c>
      <c r="B314" s="72" t="s">
        <v>527</v>
      </c>
      <c r="C314" s="58">
        <v>764</v>
      </c>
    </row>
    <row r="315" customHeight="1" spans="1:3">
      <c r="A315" s="45">
        <v>1011304</v>
      </c>
      <c r="B315" s="72" t="s">
        <v>528</v>
      </c>
      <c r="C315" s="58">
        <v>0</v>
      </c>
    </row>
    <row r="316" customHeight="1" spans="1:3">
      <c r="A316" s="45">
        <v>1011305</v>
      </c>
      <c r="B316" s="72" t="s">
        <v>529</v>
      </c>
      <c r="C316" s="58">
        <v>0</v>
      </c>
    </row>
    <row r="317" customHeight="1" spans="1:3">
      <c r="A317" s="45">
        <v>1011306</v>
      </c>
      <c r="B317" s="72" t="s">
        <v>530</v>
      </c>
      <c r="C317" s="58">
        <v>3646</v>
      </c>
    </row>
    <row r="318" customHeight="1" spans="1:3">
      <c r="A318" s="45">
        <v>1011319</v>
      </c>
      <c r="B318" s="72" t="s">
        <v>531</v>
      </c>
      <c r="C318" s="58">
        <v>58876</v>
      </c>
    </row>
    <row r="319" customHeight="1" spans="1:3">
      <c r="A319" s="45">
        <v>1011320</v>
      </c>
      <c r="B319" s="72" t="s">
        <v>532</v>
      </c>
      <c r="C319" s="58">
        <v>110</v>
      </c>
    </row>
    <row r="320" customHeight="1" spans="1:3">
      <c r="A320" s="45">
        <v>10114</v>
      </c>
      <c r="B320" s="72" t="s">
        <v>533</v>
      </c>
      <c r="C320" s="26">
        <f>SUM(C321:C322)</f>
        <v>851</v>
      </c>
    </row>
    <row r="321" customHeight="1" spans="1:3">
      <c r="A321" s="45">
        <v>1011401</v>
      </c>
      <c r="B321" s="72" t="s">
        <v>534</v>
      </c>
      <c r="C321" s="58">
        <v>851</v>
      </c>
    </row>
    <row r="322" customHeight="1" spans="1:3">
      <c r="A322" s="45">
        <v>1011420</v>
      </c>
      <c r="B322" s="72" t="s">
        <v>535</v>
      </c>
      <c r="C322" s="58">
        <v>0</v>
      </c>
    </row>
    <row r="323" customHeight="1" spans="1:3">
      <c r="A323" s="45">
        <v>10115</v>
      </c>
      <c r="B323" s="72" t="s">
        <v>536</v>
      </c>
      <c r="C323" s="26">
        <f>SUM(C324:C325)</f>
        <v>0</v>
      </c>
    </row>
    <row r="324" customHeight="1" spans="1:3">
      <c r="A324" s="45">
        <v>1011501</v>
      </c>
      <c r="B324" s="72" t="s">
        <v>537</v>
      </c>
      <c r="C324" s="58">
        <v>0</v>
      </c>
    </row>
    <row r="325" customHeight="1" spans="1:3">
      <c r="A325" s="45">
        <v>1011520</v>
      </c>
      <c r="B325" s="72" t="s">
        <v>538</v>
      </c>
      <c r="C325" s="58">
        <v>0</v>
      </c>
    </row>
    <row r="326" customHeight="1" spans="1:3">
      <c r="A326" s="45">
        <v>10116</v>
      </c>
      <c r="B326" s="72" t="s">
        <v>539</v>
      </c>
      <c r="C326" s="26">
        <f>SUM(C327:C328)</f>
        <v>0</v>
      </c>
    </row>
    <row r="327" customHeight="1" spans="1:3">
      <c r="A327" s="45">
        <v>1011601</v>
      </c>
      <c r="B327" s="72" t="s">
        <v>540</v>
      </c>
      <c r="C327" s="58">
        <v>0</v>
      </c>
    </row>
    <row r="328" customHeight="1" spans="1:3">
      <c r="A328" s="45">
        <v>1011620</v>
      </c>
      <c r="B328" s="72" t="s">
        <v>541</v>
      </c>
      <c r="C328" s="58">
        <v>0</v>
      </c>
    </row>
    <row r="329" customHeight="1" spans="1:3">
      <c r="A329" s="45">
        <v>10117</v>
      </c>
      <c r="B329" s="72" t="s">
        <v>542</v>
      </c>
      <c r="C329" s="26">
        <f>SUM(C330,C334,C339:C340)</f>
        <v>0</v>
      </c>
    </row>
    <row r="330" customHeight="1" spans="1:3">
      <c r="A330" s="45">
        <v>1011701</v>
      </c>
      <c r="B330" s="72" t="s">
        <v>543</v>
      </c>
      <c r="C330" s="26">
        <f>SUM(C331:C333)</f>
        <v>0</v>
      </c>
    </row>
    <row r="331" customHeight="1" spans="1:3">
      <c r="A331" s="45">
        <v>101170101</v>
      </c>
      <c r="B331" s="45" t="s">
        <v>544</v>
      </c>
      <c r="C331" s="58">
        <v>0</v>
      </c>
    </row>
    <row r="332" customHeight="1" spans="1:3">
      <c r="A332" s="45">
        <v>101170102</v>
      </c>
      <c r="B332" s="45" t="s">
        <v>545</v>
      </c>
      <c r="C332" s="58">
        <v>0</v>
      </c>
    </row>
    <row r="333" customHeight="1" spans="1:3">
      <c r="A333" s="45">
        <v>101170103</v>
      </c>
      <c r="B333" s="45" t="s">
        <v>546</v>
      </c>
      <c r="C333" s="58">
        <v>0</v>
      </c>
    </row>
    <row r="334" customHeight="1" spans="1:3">
      <c r="A334" s="45">
        <v>1011703</v>
      </c>
      <c r="B334" s="72" t="s">
        <v>547</v>
      </c>
      <c r="C334" s="26">
        <f>SUM(C335:C338)</f>
        <v>0</v>
      </c>
    </row>
    <row r="335" customHeight="1" spans="1:3">
      <c r="A335" s="45">
        <v>101170301</v>
      </c>
      <c r="B335" s="45" t="s">
        <v>548</v>
      </c>
      <c r="C335" s="58">
        <v>0</v>
      </c>
    </row>
    <row r="336" customHeight="1" spans="1:3">
      <c r="A336" s="45">
        <v>101170302</v>
      </c>
      <c r="B336" s="45" t="s">
        <v>549</v>
      </c>
      <c r="C336" s="58">
        <v>0</v>
      </c>
    </row>
    <row r="337" customHeight="1" spans="1:3">
      <c r="A337" s="45">
        <v>101170303</v>
      </c>
      <c r="B337" s="45" t="s">
        <v>550</v>
      </c>
      <c r="C337" s="58">
        <v>0</v>
      </c>
    </row>
    <row r="338" customHeight="1" spans="1:3">
      <c r="A338" s="45">
        <v>101170304</v>
      </c>
      <c r="B338" s="45" t="s">
        <v>551</v>
      </c>
      <c r="C338" s="58">
        <v>0</v>
      </c>
    </row>
    <row r="339" customHeight="1" spans="1:3">
      <c r="A339" s="45">
        <v>1011720</v>
      </c>
      <c r="B339" s="72" t="s">
        <v>552</v>
      </c>
      <c r="C339" s="58">
        <v>0</v>
      </c>
    </row>
    <row r="340" customHeight="1" spans="1:3">
      <c r="A340" s="45">
        <v>1011721</v>
      </c>
      <c r="B340" s="72" t="s">
        <v>553</v>
      </c>
      <c r="C340" s="58">
        <v>0</v>
      </c>
    </row>
    <row r="341" customHeight="1" spans="1:3">
      <c r="A341" s="45">
        <v>10118</v>
      </c>
      <c r="B341" s="72" t="s">
        <v>554</v>
      </c>
      <c r="C341" s="26">
        <f>SUM(C342:C344)</f>
        <v>-23545</v>
      </c>
    </row>
    <row r="342" customHeight="1" spans="1:3">
      <c r="A342" s="45">
        <v>1011801</v>
      </c>
      <c r="B342" s="72" t="s">
        <v>555</v>
      </c>
      <c r="C342" s="58">
        <v>-16331</v>
      </c>
    </row>
    <row r="343" customHeight="1" spans="1:3">
      <c r="A343" s="45">
        <v>1011802</v>
      </c>
      <c r="B343" s="72" t="s">
        <v>556</v>
      </c>
      <c r="C343" s="58">
        <v>0</v>
      </c>
    </row>
    <row r="344" customHeight="1" spans="1:3">
      <c r="A344" s="45">
        <v>1011820</v>
      </c>
      <c r="B344" s="72" t="s">
        <v>557</v>
      </c>
      <c r="C344" s="58">
        <v>-7214</v>
      </c>
    </row>
    <row r="345" customHeight="1" spans="1:3">
      <c r="A345" s="45">
        <v>10119</v>
      </c>
      <c r="B345" s="72" t="s">
        <v>558</v>
      </c>
      <c r="C345" s="26">
        <f>SUM(C346:C347)</f>
        <v>7233</v>
      </c>
    </row>
    <row r="346" customHeight="1" spans="1:3">
      <c r="A346" s="45">
        <v>1011901</v>
      </c>
      <c r="B346" s="72" t="s">
        <v>559</v>
      </c>
      <c r="C346" s="58">
        <v>7226</v>
      </c>
    </row>
    <row r="347" customHeight="1" spans="1:3">
      <c r="A347" s="45">
        <v>1011920</v>
      </c>
      <c r="B347" s="72" t="s">
        <v>560</v>
      </c>
      <c r="C347" s="58">
        <v>7</v>
      </c>
    </row>
    <row r="348" customHeight="1" spans="1:3">
      <c r="A348" s="45">
        <v>10120</v>
      </c>
      <c r="B348" s="72" t="s">
        <v>561</v>
      </c>
      <c r="C348" s="26">
        <f>SUM(C349:C350)</f>
        <v>0</v>
      </c>
    </row>
    <row r="349" customHeight="1" spans="1:3">
      <c r="A349" s="45">
        <v>1012001</v>
      </c>
      <c r="B349" s="72" t="s">
        <v>562</v>
      </c>
      <c r="C349" s="58">
        <v>0</v>
      </c>
    </row>
    <row r="350" customHeight="1" spans="1:3">
      <c r="A350" s="45">
        <v>1012020</v>
      </c>
      <c r="B350" s="72" t="s">
        <v>563</v>
      </c>
      <c r="C350" s="58">
        <v>0</v>
      </c>
    </row>
    <row r="351" customHeight="1" spans="1:3">
      <c r="A351" s="45">
        <v>10121</v>
      </c>
      <c r="B351" s="72" t="s">
        <v>564</v>
      </c>
      <c r="C351" s="26">
        <f>SUM(C352:C353)</f>
        <v>279</v>
      </c>
    </row>
    <row r="352" customHeight="1" spans="1:3">
      <c r="A352" s="45">
        <v>1012101</v>
      </c>
      <c r="B352" s="72" t="s">
        <v>565</v>
      </c>
      <c r="C352" s="58">
        <v>268</v>
      </c>
    </row>
    <row r="353" customHeight="1" spans="1:3">
      <c r="A353" s="45">
        <v>1012120</v>
      </c>
      <c r="B353" s="72" t="s">
        <v>566</v>
      </c>
      <c r="C353" s="58">
        <v>11</v>
      </c>
    </row>
    <row r="354" customHeight="1" spans="1:3">
      <c r="A354" s="45">
        <v>10199</v>
      </c>
      <c r="B354" s="72" t="s">
        <v>567</v>
      </c>
      <c r="C354" s="26">
        <f>SUM(C355:C356)</f>
        <v>-2</v>
      </c>
    </row>
    <row r="355" customHeight="1" spans="1:3">
      <c r="A355" s="45">
        <v>1019901</v>
      </c>
      <c r="B355" s="72" t="s">
        <v>568</v>
      </c>
      <c r="C355" s="58">
        <v>-4</v>
      </c>
    </row>
    <row r="356" customHeight="1" spans="1:3">
      <c r="A356" s="45">
        <v>1019920</v>
      </c>
      <c r="B356" s="72" t="s">
        <v>569</v>
      </c>
      <c r="C356" s="58">
        <v>2</v>
      </c>
    </row>
    <row r="357" customHeight="1" spans="1:3">
      <c r="A357" s="45">
        <v>103</v>
      </c>
      <c r="B357" s="72" t="s">
        <v>570</v>
      </c>
      <c r="C357" s="26">
        <f>SUM(C358,C385,C579,C618,C637,C690,C693,C699)</f>
        <v>39731</v>
      </c>
    </row>
    <row r="358" customHeight="1" spans="1:3">
      <c r="A358" s="45">
        <v>10302</v>
      </c>
      <c r="B358" s="72" t="s">
        <v>571</v>
      </c>
      <c r="C358" s="26">
        <f>SUM(C359,C368:C371,C374:C382)</f>
        <v>4671</v>
      </c>
    </row>
    <row r="359" customHeight="1" spans="1:3">
      <c r="A359" s="45">
        <v>1030203</v>
      </c>
      <c r="B359" s="72" t="s">
        <v>572</v>
      </c>
      <c r="C359" s="26">
        <f>SUM(C360:C367)</f>
        <v>1585</v>
      </c>
    </row>
    <row r="360" customHeight="1" spans="1:3">
      <c r="A360" s="45">
        <v>103020301</v>
      </c>
      <c r="B360" s="45" t="s">
        <v>573</v>
      </c>
      <c r="C360" s="58">
        <v>1585</v>
      </c>
    </row>
    <row r="361" customHeight="1" spans="1:3">
      <c r="A361" s="45">
        <v>103020302</v>
      </c>
      <c r="B361" s="45" t="s">
        <v>574</v>
      </c>
      <c r="C361" s="58">
        <v>0</v>
      </c>
    </row>
    <row r="362" customHeight="1" spans="1:3">
      <c r="A362" s="45">
        <v>103020303</v>
      </c>
      <c r="B362" s="45" t="s">
        <v>575</v>
      </c>
      <c r="C362" s="58">
        <v>0</v>
      </c>
    </row>
    <row r="363" customHeight="1" spans="1:3">
      <c r="A363" s="45">
        <v>103020304</v>
      </c>
      <c r="B363" s="45" t="s">
        <v>576</v>
      </c>
      <c r="C363" s="58">
        <v>0</v>
      </c>
    </row>
    <row r="364" customHeight="1" spans="1:3">
      <c r="A364" s="45">
        <v>103020305</v>
      </c>
      <c r="B364" s="45" t="s">
        <v>577</v>
      </c>
      <c r="C364" s="58">
        <v>0</v>
      </c>
    </row>
    <row r="365" customHeight="1" spans="1:3">
      <c r="A365" s="45">
        <v>103020306</v>
      </c>
      <c r="B365" s="45" t="s">
        <v>578</v>
      </c>
      <c r="C365" s="58">
        <v>0</v>
      </c>
    </row>
    <row r="366" customHeight="1" spans="1:3">
      <c r="A366" s="45">
        <v>103020307</v>
      </c>
      <c r="B366" s="45" t="s">
        <v>579</v>
      </c>
      <c r="C366" s="58">
        <v>0</v>
      </c>
    </row>
    <row r="367" customHeight="1" spans="1:3">
      <c r="A367" s="45">
        <v>103020399</v>
      </c>
      <c r="B367" s="45" t="s">
        <v>580</v>
      </c>
      <c r="C367" s="58">
        <v>0</v>
      </c>
    </row>
    <row r="368" customHeight="1" spans="1:3">
      <c r="A368" s="45">
        <v>1030205</v>
      </c>
      <c r="B368" s="72" t="s">
        <v>581</v>
      </c>
      <c r="C368" s="58">
        <v>0</v>
      </c>
    </row>
    <row r="369" customHeight="1" spans="1:3">
      <c r="A369" s="45">
        <v>1030210</v>
      </c>
      <c r="B369" s="72" t="s">
        <v>582</v>
      </c>
      <c r="C369" s="58">
        <v>0</v>
      </c>
    </row>
    <row r="370" customHeight="1" spans="1:3">
      <c r="A370" s="45">
        <v>1030212</v>
      </c>
      <c r="B370" s="72" t="s">
        <v>583</v>
      </c>
      <c r="C370" s="58">
        <v>0</v>
      </c>
    </row>
    <row r="371" customHeight="1" spans="1:3">
      <c r="A371" s="45">
        <v>1030216</v>
      </c>
      <c r="B371" s="72" t="s">
        <v>584</v>
      </c>
      <c r="C371" s="26">
        <f>SUM(C372:C373)</f>
        <v>1062</v>
      </c>
    </row>
    <row r="372" customHeight="1" spans="1:3">
      <c r="A372" s="45">
        <v>103021601</v>
      </c>
      <c r="B372" s="45" t="s">
        <v>585</v>
      </c>
      <c r="C372" s="58">
        <v>1062</v>
      </c>
    </row>
    <row r="373" customHeight="1" spans="1:3">
      <c r="A373" s="45">
        <v>103021699</v>
      </c>
      <c r="B373" s="45" t="s">
        <v>586</v>
      </c>
      <c r="C373" s="58">
        <v>0</v>
      </c>
    </row>
    <row r="374" customHeight="1" spans="1:3">
      <c r="A374" s="45">
        <v>1030217</v>
      </c>
      <c r="B374" s="72" t="s">
        <v>587</v>
      </c>
      <c r="C374" s="58">
        <v>0</v>
      </c>
    </row>
    <row r="375" customHeight="1" spans="1:3">
      <c r="A375" s="45">
        <v>1030218</v>
      </c>
      <c r="B375" s="72" t="s">
        <v>588</v>
      </c>
      <c r="C375" s="58">
        <v>384</v>
      </c>
    </row>
    <row r="376" customHeight="1" spans="1:3">
      <c r="A376" s="45">
        <v>1030219</v>
      </c>
      <c r="B376" s="72" t="s">
        <v>589</v>
      </c>
      <c r="C376" s="58">
        <v>0</v>
      </c>
    </row>
    <row r="377" customHeight="1" spans="1:3">
      <c r="A377" s="45">
        <v>1030220</v>
      </c>
      <c r="B377" s="72" t="s">
        <v>590</v>
      </c>
      <c r="C377" s="58">
        <v>0</v>
      </c>
    </row>
    <row r="378" customHeight="1" spans="1:3">
      <c r="A378" s="45">
        <v>1030222</v>
      </c>
      <c r="B378" s="72" t="s">
        <v>591</v>
      </c>
      <c r="C378" s="58">
        <v>1020</v>
      </c>
    </row>
    <row r="379" customHeight="1" spans="1:3">
      <c r="A379" s="45">
        <v>1030223</v>
      </c>
      <c r="B379" s="72" t="s">
        <v>592</v>
      </c>
      <c r="C379" s="58">
        <v>620</v>
      </c>
    </row>
    <row r="380" customHeight="1" spans="1:3">
      <c r="A380" s="45">
        <v>1030224</v>
      </c>
      <c r="B380" s="72" t="s">
        <v>593</v>
      </c>
      <c r="C380" s="58">
        <v>0</v>
      </c>
    </row>
    <row r="381" customHeight="1" spans="1:3">
      <c r="A381" s="45">
        <v>1030225</v>
      </c>
      <c r="B381" s="72" t="s">
        <v>594</v>
      </c>
      <c r="C381" s="58">
        <v>0</v>
      </c>
    </row>
    <row r="382" customHeight="1" spans="1:3">
      <c r="A382" s="45">
        <v>1030299</v>
      </c>
      <c r="B382" s="72" t="s">
        <v>595</v>
      </c>
      <c r="C382" s="26">
        <f>C383+C384</f>
        <v>0</v>
      </c>
    </row>
    <row r="383" customHeight="1" spans="1:3">
      <c r="A383" s="45">
        <v>103029901</v>
      </c>
      <c r="B383" s="45" t="s">
        <v>596</v>
      </c>
      <c r="C383" s="58">
        <v>0</v>
      </c>
    </row>
    <row r="384" customHeight="1" spans="1:3">
      <c r="A384" s="45">
        <v>103029999</v>
      </c>
      <c r="B384" s="45" t="s">
        <v>597</v>
      </c>
      <c r="C384" s="58">
        <v>0</v>
      </c>
    </row>
    <row r="385" customHeight="1" spans="1:3">
      <c r="A385" s="45">
        <v>10304</v>
      </c>
      <c r="B385" s="72" t="s">
        <v>598</v>
      </c>
      <c r="C385" s="26">
        <f>C386+C402+C405+C408+C413+C415+C418+C420+C422+C425+C428+C430+C432+C443+C446+C449+C451+C453+C455+C458+C463+C466+C471+C475+C477+C480+C486+C491+C497+C501+C504+C511+C516+C523+C526+C530+C539+C543+C547+C551+C556+C561+C564+C566+C568+C570+C573+C576</f>
        <v>1854</v>
      </c>
    </row>
    <row r="386" customHeight="1" spans="1:3">
      <c r="A386" s="45">
        <v>1030401</v>
      </c>
      <c r="B386" s="72" t="s">
        <v>599</v>
      </c>
      <c r="C386" s="26">
        <f>SUM(C387:C401)</f>
        <v>149</v>
      </c>
    </row>
    <row r="387" customHeight="1" spans="1:3">
      <c r="A387" s="45">
        <v>103040101</v>
      </c>
      <c r="B387" s="45" t="s">
        <v>600</v>
      </c>
      <c r="C387" s="58">
        <v>0</v>
      </c>
    </row>
    <row r="388" customHeight="1" spans="1:3">
      <c r="A388" s="45">
        <v>103040102</v>
      </c>
      <c r="B388" s="45" t="s">
        <v>601</v>
      </c>
      <c r="C388" s="58">
        <v>0</v>
      </c>
    </row>
    <row r="389" customHeight="1" spans="1:3">
      <c r="A389" s="45">
        <v>103040103</v>
      </c>
      <c r="B389" s="45" t="s">
        <v>602</v>
      </c>
      <c r="C389" s="58">
        <v>0</v>
      </c>
    </row>
    <row r="390" customHeight="1" spans="1:3">
      <c r="A390" s="45">
        <v>103040104</v>
      </c>
      <c r="B390" s="45" t="s">
        <v>603</v>
      </c>
      <c r="C390" s="58">
        <v>0</v>
      </c>
    </row>
    <row r="391" customHeight="1" spans="1:3">
      <c r="A391" s="45">
        <v>103040109</v>
      </c>
      <c r="B391" s="45" t="s">
        <v>604</v>
      </c>
      <c r="C391" s="58">
        <v>0</v>
      </c>
    </row>
    <row r="392" customHeight="1" spans="1:3">
      <c r="A392" s="45">
        <v>103040110</v>
      </c>
      <c r="B392" s="45" t="s">
        <v>605</v>
      </c>
      <c r="C392" s="58">
        <v>0</v>
      </c>
    </row>
    <row r="393" customHeight="1" spans="1:3">
      <c r="A393" s="45">
        <v>103040111</v>
      </c>
      <c r="B393" s="45" t="s">
        <v>606</v>
      </c>
      <c r="C393" s="58">
        <v>44</v>
      </c>
    </row>
    <row r="394" customHeight="1" spans="1:3">
      <c r="A394" s="45">
        <v>103040112</v>
      </c>
      <c r="B394" s="45" t="s">
        <v>607</v>
      </c>
      <c r="C394" s="58">
        <v>5</v>
      </c>
    </row>
    <row r="395" customHeight="1" spans="1:3">
      <c r="A395" s="45">
        <v>103040113</v>
      </c>
      <c r="B395" s="45" t="s">
        <v>608</v>
      </c>
      <c r="C395" s="58">
        <v>3</v>
      </c>
    </row>
    <row r="396" customHeight="1" spans="1:3">
      <c r="A396" s="45">
        <v>103040116</v>
      </c>
      <c r="B396" s="45" t="s">
        <v>609</v>
      </c>
      <c r="C396" s="58">
        <v>12</v>
      </c>
    </row>
    <row r="397" customHeight="1" spans="1:3">
      <c r="A397" s="45">
        <v>103040117</v>
      </c>
      <c r="B397" s="45" t="s">
        <v>610</v>
      </c>
      <c r="C397" s="58">
        <v>85</v>
      </c>
    </row>
    <row r="398" customHeight="1" spans="1:3">
      <c r="A398" s="45">
        <v>103040120</v>
      </c>
      <c r="B398" s="45" t="s">
        <v>611</v>
      </c>
      <c r="C398" s="58">
        <v>0</v>
      </c>
    </row>
    <row r="399" customHeight="1" spans="1:3">
      <c r="A399" s="45">
        <v>103040121</v>
      </c>
      <c r="B399" s="45" t="s">
        <v>612</v>
      </c>
      <c r="C399" s="58">
        <v>0</v>
      </c>
    </row>
    <row r="400" customHeight="1" spans="1:3">
      <c r="A400" s="45">
        <v>103040122</v>
      </c>
      <c r="B400" s="45" t="s">
        <v>613</v>
      </c>
      <c r="C400" s="58">
        <v>0</v>
      </c>
    </row>
    <row r="401" customHeight="1" spans="1:3">
      <c r="A401" s="45">
        <v>103040150</v>
      </c>
      <c r="B401" s="45" t="s">
        <v>614</v>
      </c>
      <c r="C401" s="58">
        <v>0</v>
      </c>
    </row>
    <row r="402" customHeight="1" spans="1:3">
      <c r="A402" s="45">
        <v>1030402</v>
      </c>
      <c r="B402" s="72" t="s">
        <v>615</v>
      </c>
      <c r="C402" s="26">
        <f>SUM(C403:C404)</f>
        <v>0</v>
      </c>
    </row>
    <row r="403" customHeight="1" spans="1:3">
      <c r="A403" s="45">
        <v>103040201</v>
      </c>
      <c r="B403" s="45" t="s">
        <v>616</v>
      </c>
      <c r="C403" s="58">
        <v>0</v>
      </c>
    </row>
    <row r="404" customHeight="1" spans="1:3">
      <c r="A404" s="45">
        <v>103040250</v>
      </c>
      <c r="B404" s="45" t="s">
        <v>617</v>
      </c>
      <c r="C404" s="58">
        <v>0</v>
      </c>
    </row>
    <row r="405" customHeight="1" spans="1:3">
      <c r="A405" s="45">
        <v>1030403</v>
      </c>
      <c r="B405" s="72" t="s">
        <v>618</v>
      </c>
      <c r="C405" s="26">
        <f>SUM(C406:C407)</f>
        <v>0</v>
      </c>
    </row>
    <row r="406" customHeight="1" spans="1:3">
      <c r="A406" s="45">
        <v>103040305</v>
      </c>
      <c r="B406" s="45" t="s">
        <v>619</v>
      </c>
      <c r="C406" s="58">
        <v>0</v>
      </c>
    </row>
    <row r="407" customHeight="1" spans="1:3">
      <c r="A407" s="45">
        <v>103040350</v>
      </c>
      <c r="B407" s="45" t="s">
        <v>620</v>
      </c>
      <c r="C407" s="58">
        <v>0</v>
      </c>
    </row>
    <row r="408" customHeight="1" spans="1:3">
      <c r="A408" s="45">
        <v>1030404</v>
      </c>
      <c r="B408" s="72" t="s">
        <v>621</v>
      </c>
      <c r="C408" s="26">
        <f>SUM(C409:C412)</f>
        <v>0</v>
      </c>
    </row>
    <row r="409" customHeight="1" spans="1:3">
      <c r="A409" s="45">
        <v>103040402</v>
      </c>
      <c r="B409" s="45" t="s">
        <v>622</v>
      </c>
      <c r="C409" s="58">
        <v>0</v>
      </c>
    </row>
    <row r="410" customHeight="1" spans="1:3">
      <c r="A410" s="45">
        <v>103040403</v>
      </c>
      <c r="B410" s="45" t="s">
        <v>623</v>
      </c>
      <c r="C410" s="58">
        <v>0</v>
      </c>
    </row>
    <row r="411" customHeight="1" spans="1:3">
      <c r="A411" s="45">
        <v>103040404</v>
      </c>
      <c r="B411" s="45" t="s">
        <v>624</v>
      </c>
      <c r="C411" s="58">
        <v>0</v>
      </c>
    </row>
    <row r="412" customHeight="1" spans="1:3">
      <c r="A412" s="45">
        <v>103040450</v>
      </c>
      <c r="B412" s="45" t="s">
        <v>625</v>
      </c>
      <c r="C412" s="58">
        <v>0</v>
      </c>
    </row>
    <row r="413" customHeight="1" spans="1:3">
      <c r="A413" s="45">
        <v>1030406</v>
      </c>
      <c r="B413" s="72" t="s">
        <v>626</v>
      </c>
      <c r="C413" s="26">
        <f>C414</f>
        <v>0</v>
      </c>
    </row>
    <row r="414" customHeight="1" spans="1:3">
      <c r="A414" s="45">
        <v>103040650</v>
      </c>
      <c r="B414" s="45" t="s">
        <v>627</v>
      </c>
      <c r="C414" s="58">
        <v>0</v>
      </c>
    </row>
    <row r="415" customHeight="1" spans="1:3">
      <c r="A415" s="45">
        <v>1030407</v>
      </c>
      <c r="B415" s="72" t="s">
        <v>628</v>
      </c>
      <c r="C415" s="26">
        <f>SUM(C416:C417)</f>
        <v>0</v>
      </c>
    </row>
    <row r="416" customHeight="1" spans="1:3">
      <c r="A416" s="45">
        <v>103040702</v>
      </c>
      <c r="B416" s="45" t="s">
        <v>629</v>
      </c>
      <c r="C416" s="58">
        <v>0</v>
      </c>
    </row>
    <row r="417" customHeight="1" spans="1:3">
      <c r="A417" s="45">
        <v>103040750</v>
      </c>
      <c r="B417" s="45" t="s">
        <v>630</v>
      </c>
      <c r="C417" s="58">
        <v>0</v>
      </c>
    </row>
    <row r="418" customHeight="1" spans="1:3">
      <c r="A418" s="45">
        <v>1030408</v>
      </c>
      <c r="B418" s="72" t="s">
        <v>631</v>
      </c>
      <c r="C418" s="26">
        <f>C419</f>
        <v>0</v>
      </c>
    </row>
    <row r="419" customHeight="1" spans="1:3">
      <c r="A419" s="45">
        <v>103040850</v>
      </c>
      <c r="B419" s="45" t="s">
        <v>632</v>
      </c>
      <c r="C419" s="58">
        <v>0</v>
      </c>
    </row>
    <row r="420" customHeight="1" spans="1:3">
      <c r="A420" s="45">
        <v>1030409</v>
      </c>
      <c r="B420" s="72" t="s">
        <v>633</v>
      </c>
      <c r="C420" s="26">
        <f>C421</f>
        <v>0</v>
      </c>
    </row>
    <row r="421" customHeight="1" spans="1:3">
      <c r="A421" s="45">
        <v>103040950</v>
      </c>
      <c r="B421" s="45" t="s">
        <v>634</v>
      </c>
      <c r="C421" s="58">
        <v>0</v>
      </c>
    </row>
    <row r="422" customHeight="1" spans="1:3">
      <c r="A422" s="45">
        <v>1030410</v>
      </c>
      <c r="B422" s="72" t="s">
        <v>635</v>
      </c>
      <c r="C422" s="26">
        <f>SUM(C423:C424)</f>
        <v>0</v>
      </c>
    </row>
    <row r="423" customHeight="1" spans="1:3">
      <c r="A423" s="45">
        <v>103041001</v>
      </c>
      <c r="B423" s="45" t="s">
        <v>629</v>
      </c>
      <c r="C423" s="58">
        <v>0</v>
      </c>
    </row>
    <row r="424" customHeight="1" spans="1:3">
      <c r="A424" s="45">
        <v>103041050</v>
      </c>
      <c r="B424" s="45" t="s">
        <v>636</v>
      </c>
      <c r="C424" s="58">
        <v>0</v>
      </c>
    </row>
    <row r="425" customHeight="1" spans="1:3">
      <c r="A425" s="45">
        <v>1030413</v>
      </c>
      <c r="B425" s="72" t="s">
        <v>637</v>
      </c>
      <c r="C425" s="26">
        <f>SUM(C426:C427)</f>
        <v>0</v>
      </c>
    </row>
    <row r="426" customHeight="1" spans="1:3">
      <c r="A426" s="45">
        <v>103041303</v>
      </c>
      <c r="B426" s="45" t="s">
        <v>638</v>
      </c>
      <c r="C426" s="58">
        <v>0</v>
      </c>
    </row>
    <row r="427" customHeight="1" spans="1:3">
      <c r="A427" s="45">
        <v>103041350</v>
      </c>
      <c r="B427" s="45" t="s">
        <v>639</v>
      </c>
      <c r="C427" s="58">
        <v>0</v>
      </c>
    </row>
    <row r="428" customHeight="1" spans="1:3">
      <c r="A428" s="45">
        <v>1030414</v>
      </c>
      <c r="B428" s="72" t="s">
        <v>640</v>
      </c>
      <c r="C428" s="26">
        <f>C429</f>
        <v>0</v>
      </c>
    </row>
    <row r="429" customHeight="1" spans="1:3">
      <c r="A429" s="45">
        <v>103041450</v>
      </c>
      <c r="B429" s="45" t="s">
        <v>641</v>
      </c>
      <c r="C429" s="58">
        <v>0</v>
      </c>
    </row>
    <row r="430" customHeight="1" spans="1:3">
      <c r="A430" s="45">
        <v>1030415</v>
      </c>
      <c r="B430" s="72" t="s">
        <v>642</v>
      </c>
      <c r="C430" s="26">
        <f>C431</f>
        <v>0</v>
      </c>
    </row>
    <row r="431" customHeight="1" spans="1:3">
      <c r="A431" s="45">
        <v>103041550</v>
      </c>
      <c r="B431" s="45" t="s">
        <v>643</v>
      </c>
      <c r="C431" s="58">
        <v>0</v>
      </c>
    </row>
    <row r="432" customHeight="1" spans="1:3">
      <c r="A432" s="45">
        <v>1030416</v>
      </c>
      <c r="B432" s="72" t="s">
        <v>644</v>
      </c>
      <c r="C432" s="26">
        <f>SUM(C433:C442)</f>
        <v>0</v>
      </c>
    </row>
    <row r="433" customHeight="1" spans="1:3">
      <c r="A433" s="45">
        <v>103041601</v>
      </c>
      <c r="B433" s="45" t="s">
        <v>645</v>
      </c>
      <c r="C433" s="58">
        <v>0</v>
      </c>
    </row>
    <row r="434" customHeight="1" spans="1:3">
      <c r="A434" s="45">
        <v>103041602</v>
      </c>
      <c r="B434" s="45" t="s">
        <v>646</v>
      </c>
      <c r="C434" s="58">
        <v>0</v>
      </c>
    </row>
    <row r="435" customHeight="1" spans="1:3">
      <c r="A435" s="45">
        <v>103041603</v>
      </c>
      <c r="B435" s="45" t="s">
        <v>647</v>
      </c>
      <c r="C435" s="58">
        <v>0</v>
      </c>
    </row>
    <row r="436" customHeight="1" spans="1:3">
      <c r="A436" s="45">
        <v>103041604</v>
      </c>
      <c r="B436" s="45" t="s">
        <v>648</v>
      </c>
      <c r="C436" s="58">
        <v>0</v>
      </c>
    </row>
    <row r="437" customHeight="1" spans="1:3">
      <c r="A437" s="45">
        <v>103041605</v>
      </c>
      <c r="B437" s="45" t="s">
        <v>649</v>
      </c>
      <c r="C437" s="58">
        <v>0</v>
      </c>
    </row>
    <row r="438" customHeight="1" spans="1:3">
      <c r="A438" s="45">
        <v>103041607</v>
      </c>
      <c r="B438" s="45" t="s">
        <v>650</v>
      </c>
      <c r="C438" s="58">
        <v>0</v>
      </c>
    </row>
    <row r="439" customHeight="1" spans="1:3">
      <c r="A439" s="45">
        <v>103041608</v>
      </c>
      <c r="B439" s="45" t="s">
        <v>629</v>
      </c>
      <c r="C439" s="58">
        <v>0</v>
      </c>
    </row>
    <row r="440" customHeight="1" spans="1:3">
      <c r="A440" s="45">
        <v>103041616</v>
      </c>
      <c r="B440" s="45" t="s">
        <v>651</v>
      </c>
      <c r="C440" s="58">
        <v>0</v>
      </c>
    </row>
    <row r="441" customHeight="1" spans="1:3">
      <c r="A441" s="45">
        <v>103041617</v>
      </c>
      <c r="B441" s="45" t="s">
        <v>652</v>
      </c>
      <c r="C441" s="58">
        <v>0</v>
      </c>
    </row>
    <row r="442" customHeight="1" spans="1:3">
      <c r="A442" s="45">
        <v>103041650</v>
      </c>
      <c r="B442" s="45" t="s">
        <v>653</v>
      </c>
      <c r="C442" s="58">
        <v>0</v>
      </c>
    </row>
    <row r="443" customHeight="1" spans="1:3">
      <c r="A443" s="45">
        <v>1030417</v>
      </c>
      <c r="B443" s="72" t="s">
        <v>654</v>
      </c>
      <c r="C443" s="26">
        <f>SUM(C444:C445)</f>
        <v>0</v>
      </c>
    </row>
    <row r="444" customHeight="1" spans="1:3">
      <c r="A444" s="45">
        <v>103041704</v>
      </c>
      <c r="B444" s="45" t="s">
        <v>629</v>
      </c>
      <c r="C444" s="58">
        <v>0</v>
      </c>
    </row>
    <row r="445" customHeight="1" spans="1:3">
      <c r="A445" s="45">
        <v>103041750</v>
      </c>
      <c r="B445" s="45" t="s">
        <v>655</v>
      </c>
      <c r="C445" s="58">
        <v>0</v>
      </c>
    </row>
    <row r="446" customHeight="1" spans="1:3">
      <c r="A446" s="45">
        <v>1030418</v>
      </c>
      <c r="B446" s="72" t="s">
        <v>656</v>
      </c>
      <c r="C446" s="26">
        <f>SUM(C447:C448)</f>
        <v>0</v>
      </c>
    </row>
    <row r="447" customHeight="1" spans="1:3">
      <c r="A447" s="45">
        <v>103041801</v>
      </c>
      <c r="B447" s="45" t="s">
        <v>657</v>
      </c>
      <c r="C447" s="58">
        <v>0</v>
      </c>
    </row>
    <row r="448" customHeight="1" spans="1:3">
      <c r="A448" s="45">
        <v>103041850</v>
      </c>
      <c r="B448" s="45" t="s">
        <v>658</v>
      </c>
      <c r="C448" s="58">
        <v>0</v>
      </c>
    </row>
    <row r="449" customHeight="1" spans="1:3">
      <c r="A449" s="45">
        <v>1030419</v>
      </c>
      <c r="B449" s="72" t="s">
        <v>659</v>
      </c>
      <c r="C449" s="26">
        <f t="shared" ref="C449:C453" si="0">C450</f>
        <v>0</v>
      </c>
    </row>
    <row r="450" customHeight="1" spans="1:3">
      <c r="A450" s="45">
        <v>103041950</v>
      </c>
      <c r="B450" s="45" t="s">
        <v>660</v>
      </c>
      <c r="C450" s="58">
        <v>0</v>
      </c>
    </row>
    <row r="451" customHeight="1" spans="1:3">
      <c r="A451" s="45">
        <v>1030420</v>
      </c>
      <c r="B451" s="72" t="s">
        <v>661</v>
      </c>
      <c r="C451" s="26">
        <f t="shared" si="0"/>
        <v>0</v>
      </c>
    </row>
    <row r="452" customHeight="1" spans="1:3">
      <c r="A452" s="45">
        <v>103042050</v>
      </c>
      <c r="B452" s="45" t="s">
        <v>662</v>
      </c>
      <c r="C452" s="58">
        <v>0</v>
      </c>
    </row>
    <row r="453" customHeight="1" spans="1:3">
      <c r="A453" s="45">
        <v>1030422</v>
      </c>
      <c r="B453" s="72" t="s">
        <v>663</v>
      </c>
      <c r="C453" s="26">
        <f t="shared" si="0"/>
        <v>0</v>
      </c>
    </row>
    <row r="454" customHeight="1" spans="1:3">
      <c r="A454" s="45">
        <v>103042250</v>
      </c>
      <c r="B454" s="45" t="s">
        <v>664</v>
      </c>
      <c r="C454" s="58">
        <v>0</v>
      </c>
    </row>
    <row r="455" customHeight="1" spans="1:3">
      <c r="A455" s="45">
        <v>1030424</v>
      </c>
      <c r="B455" s="72" t="s">
        <v>665</v>
      </c>
      <c r="C455" s="26">
        <f>SUM(C456:C457)</f>
        <v>298</v>
      </c>
    </row>
    <row r="456" customHeight="1" spans="1:3">
      <c r="A456" s="45">
        <v>103042401</v>
      </c>
      <c r="B456" s="45" t="s">
        <v>666</v>
      </c>
      <c r="C456" s="58">
        <v>298</v>
      </c>
    </row>
    <row r="457" customHeight="1" spans="1:3">
      <c r="A457" s="45">
        <v>103042450</v>
      </c>
      <c r="B457" s="45" t="s">
        <v>667</v>
      </c>
      <c r="C457" s="58">
        <v>0</v>
      </c>
    </row>
    <row r="458" customHeight="1" spans="1:3">
      <c r="A458" s="45">
        <v>1030425</v>
      </c>
      <c r="B458" s="72" t="s">
        <v>668</v>
      </c>
      <c r="C458" s="26">
        <f>SUM(C459:C462)</f>
        <v>0</v>
      </c>
    </row>
    <row r="459" customHeight="1" spans="1:3">
      <c r="A459" s="45">
        <v>103042502</v>
      </c>
      <c r="B459" s="45" t="s">
        <v>669</v>
      </c>
      <c r="C459" s="58">
        <v>0</v>
      </c>
    </row>
    <row r="460" customHeight="1" spans="1:3">
      <c r="A460" s="45">
        <v>103042507</v>
      </c>
      <c r="B460" s="45" t="s">
        <v>670</v>
      </c>
      <c r="C460" s="58">
        <v>0</v>
      </c>
    </row>
    <row r="461" customHeight="1" spans="1:3">
      <c r="A461" s="45">
        <v>103042508</v>
      </c>
      <c r="B461" s="45" t="s">
        <v>671</v>
      </c>
      <c r="C461" s="58">
        <v>0</v>
      </c>
    </row>
    <row r="462" customHeight="1" spans="1:3">
      <c r="A462" s="45">
        <v>103042550</v>
      </c>
      <c r="B462" s="45" t="s">
        <v>672</v>
      </c>
      <c r="C462" s="58">
        <v>0</v>
      </c>
    </row>
    <row r="463" customHeight="1" spans="1:3">
      <c r="A463" s="45">
        <v>1030426</v>
      </c>
      <c r="B463" s="72" t="s">
        <v>673</v>
      </c>
      <c r="C463" s="26">
        <f>SUM(C464:C465)</f>
        <v>0</v>
      </c>
    </row>
    <row r="464" customHeight="1" spans="1:3">
      <c r="A464" s="45">
        <v>103042604</v>
      </c>
      <c r="B464" s="45" t="s">
        <v>674</v>
      </c>
      <c r="C464" s="58">
        <v>0</v>
      </c>
    </row>
    <row r="465" customHeight="1" spans="1:3">
      <c r="A465" s="45">
        <v>103042650</v>
      </c>
      <c r="B465" s="45" t="s">
        <v>675</v>
      </c>
      <c r="C465" s="58">
        <v>0</v>
      </c>
    </row>
    <row r="466" customHeight="1" spans="1:3">
      <c r="A466" s="45">
        <v>1030427</v>
      </c>
      <c r="B466" s="72" t="s">
        <v>676</v>
      </c>
      <c r="C466" s="26">
        <f>SUM(C467:C470)</f>
        <v>943</v>
      </c>
    </row>
    <row r="467" customHeight="1" spans="1:3">
      <c r="A467" s="45">
        <v>103042707</v>
      </c>
      <c r="B467" s="45" t="s">
        <v>677</v>
      </c>
      <c r="C467" s="58">
        <v>0</v>
      </c>
    </row>
    <row r="468" customHeight="1" spans="1:3">
      <c r="A468" s="45">
        <v>103042750</v>
      </c>
      <c r="B468" s="45" t="s">
        <v>678</v>
      </c>
      <c r="C468" s="58">
        <v>0</v>
      </c>
    </row>
    <row r="469" customHeight="1" spans="1:3">
      <c r="A469" s="45">
        <v>103042751</v>
      </c>
      <c r="B469" s="45" t="s">
        <v>679</v>
      </c>
      <c r="C469" s="58">
        <v>943</v>
      </c>
    </row>
    <row r="470" customHeight="1" spans="1:3">
      <c r="A470" s="45">
        <v>103042752</v>
      </c>
      <c r="B470" s="45" t="s">
        <v>680</v>
      </c>
      <c r="C470" s="58">
        <v>0</v>
      </c>
    </row>
    <row r="471" customHeight="1" spans="1:3">
      <c r="A471" s="45">
        <v>1030429</v>
      </c>
      <c r="B471" s="72" t="s">
        <v>681</v>
      </c>
      <c r="C471" s="26">
        <f>SUM(C472:C474)</f>
        <v>0</v>
      </c>
    </row>
    <row r="472" customHeight="1" spans="1:3">
      <c r="A472" s="45">
        <v>103042907</v>
      </c>
      <c r="B472" s="45" t="s">
        <v>682</v>
      </c>
      <c r="C472" s="58">
        <v>0</v>
      </c>
    </row>
    <row r="473" customHeight="1" spans="1:3">
      <c r="A473" s="45">
        <v>103042908</v>
      </c>
      <c r="B473" s="45" t="s">
        <v>683</v>
      </c>
      <c r="C473" s="58">
        <v>0</v>
      </c>
    </row>
    <row r="474" customHeight="1" spans="1:3">
      <c r="A474" s="45">
        <v>103042950</v>
      </c>
      <c r="B474" s="45" t="s">
        <v>684</v>
      </c>
      <c r="C474" s="58">
        <v>0</v>
      </c>
    </row>
    <row r="475" customHeight="1" spans="1:3">
      <c r="A475" s="45">
        <v>1030430</v>
      </c>
      <c r="B475" s="72" t="s">
        <v>685</v>
      </c>
      <c r="C475" s="26">
        <f>C476</f>
        <v>0</v>
      </c>
    </row>
    <row r="476" customHeight="1" spans="1:3">
      <c r="A476" s="45">
        <v>103043050</v>
      </c>
      <c r="B476" s="45" t="s">
        <v>686</v>
      </c>
      <c r="C476" s="58">
        <v>0</v>
      </c>
    </row>
    <row r="477" customHeight="1" spans="1:3">
      <c r="A477" s="45">
        <v>1030431</v>
      </c>
      <c r="B477" s="72" t="s">
        <v>687</v>
      </c>
      <c r="C477" s="26">
        <f>SUM(C478:C479)</f>
        <v>0</v>
      </c>
    </row>
    <row r="478" customHeight="1" spans="1:3">
      <c r="A478" s="45">
        <v>103043101</v>
      </c>
      <c r="B478" s="45" t="s">
        <v>688</v>
      </c>
      <c r="C478" s="58">
        <v>0</v>
      </c>
    </row>
    <row r="479" customHeight="1" spans="1:3">
      <c r="A479" s="45">
        <v>103043150</v>
      </c>
      <c r="B479" s="45" t="s">
        <v>689</v>
      </c>
      <c r="C479" s="58">
        <v>0</v>
      </c>
    </row>
    <row r="480" customHeight="1" spans="1:3">
      <c r="A480" s="45">
        <v>1030432</v>
      </c>
      <c r="B480" s="72" t="s">
        <v>690</v>
      </c>
      <c r="C480" s="26">
        <f>SUM(C481:C485)</f>
        <v>34</v>
      </c>
    </row>
    <row r="481" customHeight="1" spans="1:3">
      <c r="A481" s="45">
        <v>103043204</v>
      </c>
      <c r="B481" s="45" t="s">
        <v>691</v>
      </c>
      <c r="C481" s="58">
        <v>0</v>
      </c>
    </row>
    <row r="482" customHeight="1" spans="1:3">
      <c r="A482" s="45">
        <v>103043205</v>
      </c>
      <c r="B482" s="45" t="s">
        <v>692</v>
      </c>
      <c r="C482" s="58">
        <v>0</v>
      </c>
    </row>
    <row r="483" customHeight="1" spans="1:3">
      <c r="A483" s="45">
        <v>103043208</v>
      </c>
      <c r="B483" s="45" t="s">
        <v>693</v>
      </c>
      <c r="C483" s="58">
        <v>0</v>
      </c>
    </row>
    <row r="484" customHeight="1" spans="1:3">
      <c r="A484" s="45">
        <v>103043211</v>
      </c>
      <c r="B484" s="45" t="s">
        <v>694</v>
      </c>
      <c r="C484" s="58">
        <v>34</v>
      </c>
    </row>
    <row r="485" customHeight="1" spans="1:3">
      <c r="A485" s="45">
        <v>103043250</v>
      </c>
      <c r="B485" s="45" t="s">
        <v>695</v>
      </c>
      <c r="C485" s="58">
        <v>0</v>
      </c>
    </row>
    <row r="486" customHeight="1" spans="1:3">
      <c r="A486" s="45">
        <v>1030433</v>
      </c>
      <c r="B486" s="72" t="s">
        <v>696</v>
      </c>
      <c r="C486" s="26">
        <f>SUM(C487:C490)</f>
        <v>404</v>
      </c>
    </row>
    <row r="487" customHeight="1" spans="1:3">
      <c r="A487" s="45">
        <v>103043306</v>
      </c>
      <c r="B487" s="45" t="s">
        <v>697</v>
      </c>
      <c r="C487" s="58">
        <v>0</v>
      </c>
    </row>
    <row r="488" customHeight="1" spans="1:3">
      <c r="A488" s="45">
        <v>103043310</v>
      </c>
      <c r="B488" s="45" t="s">
        <v>629</v>
      </c>
      <c r="C488" s="58">
        <v>0</v>
      </c>
    </row>
    <row r="489" customHeight="1" spans="1:3">
      <c r="A489" s="45">
        <v>103043313</v>
      </c>
      <c r="B489" s="45" t="s">
        <v>698</v>
      </c>
      <c r="C489" s="58">
        <v>404</v>
      </c>
    </row>
    <row r="490" customHeight="1" spans="1:3">
      <c r="A490" s="45">
        <v>103043350</v>
      </c>
      <c r="B490" s="45" t="s">
        <v>699</v>
      </c>
      <c r="C490" s="58">
        <v>0</v>
      </c>
    </row>
    <row r="491" customHeight="1" spans="1:3">
      <c r="A491" s="45">
        <v>1030434</v>
      </c>
      <c r="B491" s="72" t="s">
        <v>700</v>
      </c>
      <c r="C491" s="26">
        <f>SUM(C492:C496)</f>
        <v>0</v>
      </c>
    </row>
    <row r="492" customHeight="1" spans="1:3">
      <c r="A492" s="45">
        <v>103043401</v>
      </c>
      <c r="B492" s="45" t="s">
        <v>701</v>
      </c>
      <c r="C492" s="58">
        <v>0</v>
      </c>
    </row>
    <row r="493" customHeight="1" spans="1:3">
      <c r="A493" s="45">
        <v>103043402</v>
      </c>
      <c r="B493" s="45" t="s">
        <v>702</v>
      </c>
      <c r="C493" s="58">
        <v>0</v>
      </c>
    </row>
    <row r="494" customHeight="1" spans="1:3">
      <c r="A494" s="45">
        <v>103043403</v>
      </c>
      <c r="B494" s="45" t="s">
        <v>703</v>
      </c>
      <c r="C494" s="58">
        <v>0</v>
      </c>
    </row>
    <row r="495" customHeight="1" spans="1:3">
      <c r="A495" s="45">
        <v>103043404</v>
      </c>
      <c r="B495" s="45" t="s">
        <v>704</v>
      </c>
      <c r="C495" s="58">
        <v>0</v>
      </c>
    </row>
    <row r="496" customHeight="1" spans="1:3">
      <c r="A496" s="45">
        <v>103043450</v>
      </c>
      <c r="B496" s="45" t="s">
        <v>705</v>
      </c>
      <c r="C496" s="58">
        <v>0</v>
      </c>
    </row>
    <row r="497" customHeight="1" spans="1:3">
      <c r="A497" s="45">
        <v>1030435</v>
      </c>
      <c r="B497" s="72" t="s">
        <v>706</v>
      </c>
      <c r="C497" s="26">
        <f>SUM(C498:C500)</f>
        <v>0</v>
      </c>
    </row>
    <row r="498" customHeight="1" spans="1:3">
      <c r="A498" s="45">
        <v>103043506</v>
      </c>
      <c r="B498" s="45" t="s">
        <v>629</v>
      </c>
      <c r="C498" s="58">
        <v>0</v>
      </c>
    </row>
    <row r="499" customHeight="1" spans="1:3">
      <c r="A499" s="45">
        <v>103043507</v>
      </c>
      <c r="B499" s="45" t="s">
        <v>707</v>
      </c>
      <c r="C499" s="58">
        <v>0</v>
      </c>
    </row>
    <row r="500" customHeight="1" spans="1:3">
      <c r="A500" s="45">
        <v>103043550</v>
      </c>
      <c r="B500" s="45" t="s">
        <v>708</v>
      </c>
      <c r="C500" s="58">
        <v>0</v>
      </c>
    </row>
    <row r="501" customHeight="1" spans="1:3">
      <c r="A501" s="45">
        <v>1030440</v>
      </c>
      <c r="B501" s="72" t="s">
        <v>709</v>
      </c>
      <c r="C501" s="26">
        <f>SUM(C502:C503)</f>
        <v>0</v>
      </c>
    </row>
    <row r="502" customHeight="1" spans="1:3">
      <c r="A502" s="45">
        <v>103044001</v>
      </c>
      <c r="B502" s="45" t="s">
        <v>629</v>
      </c>
      <c r="C502" s="58">
        <v>0</v>
      </c>
    </row>
    <row r="503" customHeight="1" spans="1:3">
      <c r="A503" s="45">
        <v>103044050</v>
      </c>
      <c r="B503" s="45" t="s">
        <v>710</v>
      </c>
      <c r="C503" s="58">
        <v>0</v>
      </c>
    </row>
    <row r="504" customHeight="1" spans="1:3">
      <c r="A504" s="45">
        <v>1030442</v>
      </c>
      <c r="B504" s="72" t="s">
        <v>711</v>
      </c>
      <c r="C504" s="26">
        <f>SUM(C505:C510)</f>
        <v>0</v>
      </c>
    </row>
    <row r="505" customHeight="1" spans="1:3">
      <c r="A505" s="45">
        <v>103044203</v>
      </c>
      <c r="B505" s="45" t="s">
        <v>629</v>
      </c>
      <c r="C505" s="58">
        <v>0</v>
      </c>
    </row>
    <row r="506" customHeight="1" spans="1:3">
      <c r="A506" s="45">
        <v>103044208</v>
      </c>
      <c r="B506" s="45" t="s">
        <v>712</v>
      </c>
      <c r="C506" s="58">
        <v>0</v>
      </c>
    </row>
    <row r="507" customHeight="1" spans="1:3">
      <c r="A507" s="45">
        <v>103044209</v>
      </c>
      <c r="B507" s="45" t="s">
        <v>713</v>
      </c>
      <c r="C507" s="58">
        <v>0</v>
      </c>
    </row>
    <row r="508" customHeight="1" spans="1:3">
      <c r="A508" s="45">
        <v>103044220</v>
      </c>
      <c r="B508" s="45" t="s">
        <v>714</v>
      </c>
      <c r="C508" s="58">
        <v>0</v>
      </c>
    </row>
    <row r="509" customHeight="1" spans="1:3">
      <c r="A509" s="45">
        <v>103044221</v>
      </c>
      <c r="B509" s="45" t="s">
        <v>715</v>
      </c>
      <c r="C509" s="58">
        <v>0</v>
      </c>
    </row>
    <row r="510" customHeight="1" spans="1:3">
      <c r="A510" s="45">
        <v>103044250</v>
      </c>
      <c r="B510" s="45" t="s">
        <v>716</v>
      </c>
      <c r="C510" s="58">
        <v>0</v>
      </c>
    </row>
    <row r="511" customHeight="1" spans="1:3">
      <c r="A511" s="45">
        <v>1030443</v>
      </c>
      <c r="B511" s="72" t="s">
        <v>717</v>
      </c>
      <c r="C511" s="26">
        <f>SUM(C512:C515)</f>
        <v>0</v>
      </c>
    </row>
    <row r="512" customHeight="1" spans="1:3">
      <c r="A512" s="45">
        <v>103044306</v>
      </c>
      <c r="B512" s="45" t="s">
        <v>629</v>
      </c>
      <c r="C512" s="58">
        <v>0</v>
      </c>
    </row>
    <row r="513" customHeight="1" spans="1:3">
      <c r="A513" s="45">
        <v>103044307</v>
      </c>
      <c r="B513" s="45" t="s">
        <v>718</v>
      </c>
      <c r="C513" s="58">
        <v>0</v>
      </c>
    </row>
    <row r="514" customHeight="1" spans="1:3">
      <c r="A514" s="45">
        <v>103044308</v>
      </c>
      <c r="B514" s="45" t="s">
        <v>719</v>
      </c>
      <c r="C514" s="58">
        <v>0</v>
      </c>
    </row>
    <row r="515" customHeight="1" spans="1:3">
      <c r="A515" s="45">
        <v>103044350</v>
      </c>
      <c r="B515" s="45" t="s">
        <v>720</v>
      </c>
      <c r="C515" s="58">
        <v>0</v>
      </c>
    </row>
    <row r="516" customHeight="1" spans="1:3">
      <c r="A516" s="45">
        <v>1030444</v>
      </c>
      <c r="B516" s="72" t="s">
        <v>721</v>
      </c>
      <c r="C516" s="26">
        <f>SUM(C517:C522)</f>
        <v>0</v>
      </c>
    </row>
    <row r="517" customHeight="1" spans="1:3">
      <c r="A517" s="45">
        <v>103044414</v>
      </c>
      <c r="B517" s="45" t="s">
        <v>722</v>
      </c>
      <c r="C517" s="58">
        <v>0</v>
      </c>
    </row>
    <row r="518" customHeight="1" spans="1:3">
      <c r="A518" s="45">
        <v>103044416</v>
      </c>
      <c r="B518" s="45" t="s">
        <v>723</v>
      </c>
      <c r="C518" s="58">
        <v>0</v>
      </c>
    </row>
    <row r="519" customHeight="1" spans="1:3">
      <c r="A519" s="45">
        <v>103044433</v>
      </c>
      <c r="B519" s="45" t="s">
        <v>724</v>
      </c>
      <c r="C519" s="58">
        <v>0</v>
      </c>
    </row>
    <row r="520" customHeight="1" spans="1:3">
      <c r="A520" s="45">
        <v>103044434</v>
      </c>
      <c r="B520" s="45" t="s">
        <v>725</v>
      </c>
      <c r="C520" s="58">
        <v>0</v>
      </c>
    </row>
    <row r="521" customHeight="1" spans="1:3">
      <c r="A521" s="45">
        <v>103044435</v>
      </c>
      <c r="B521" s="45" t="s">
        <v>726</v>
      </c>
      <c r="C521" s="58">
        <v>0</v>
      </c>
    </row>
    <row r="522" customHeight="1" spans="1:3">
      <c r="A522" s="45">
        <v>103044450</v>
      </c>
      <c r="B522" s="45" t="s">
        <v>727</v>
      </c>
      <c r="C522" s="58">
        <v>0</v>
      </c>
    </row>
    <row r="523" customHeight="1" spans="1:3">
      <c r="A523" s="45">
        <v>1030445</v>
      </c>
      <c r="B523" s="72" t="s">
        <v>728</v>
      </c>
      <c r="C523" s="26">
        <f>SUM(C524:C525)</f>
        <v>0</v>
      </c>
    </row>
    <row r="524" customHeight="1" spans="1:3">
      <c r="A524" s="45">
        <v>103044507</v>
      </c>
      <c r="B524" s="45" t="s">
        <v>729</v>
      </c>
      <c r="C524" s="58">
        <v>0</v>
      </c>
    </row>
    <row r="525" customHeight="1" spans="1:3">
      <c r="A525" s="45">
        <v>103044550</v>
      </c>
      <c r="B525" s="45" t="s">
        <v>730</v>
      </c>
      <c r="C525" s="58">
        <v>0</v>
      </c>
    </row>
    <row r="526" customHeight="1" spans="1:3">
      <c r="A526" s="45">
        <v>1030446</v>
      </c>
      <c r="B526" s="72" t="s">
        <v>731</v>
      </c>
      <c r="C526" s="26">
        <f>SUM(C527:C529)</f>
        <v>26</v>
      </c>
    </row>
    <row r="527" customHeight="1" spans="1:3">
      <c r="A527" s="45">
        <v>103044608</v>
      </c>
      <c r="B527" s="45" t="s">
        <v>629</v>
      </c>
      <c r="C527" s="58">
        <v>0</v>
      </c>
    </row>
    <row r="528" customHeight="1" spans="1:3">
      <c r="A528" s="45">
        <v>103044609</v>
      </c>
      <c r="B528" s="45" t="s">
        <v>732</v>
      </c>
      <c r="C528" s="58">
        <v>26</v>
      </c>
    </row>
    <row r="529" customHeight="1" spans="1:3">
      <c r="A529" s="45">
        <v>103044650</v>
      </c>
      <c r="B529" s="45" t="s">
        <v>733</v>
      </c>
      <c r="C529" s="58">
        <v>0</v>
      </c>
    </row>
    <row r="530" customHeight="1" spans="1:3">
      <c r="A530" s="45">
        <v>1030447</v>
      </c>
      <c r="B530" s="72" t="s">
        <v>734</v>
      </c>
      <c r="C530" s="26">
        <f>SUM(C531:C538)</f>
        <v>0</v>
      </c>
    </row>
    <row r="531" customHeight="1" spans="1:3">
      <c r="A531" s="45">
        <v>103044709</v>
      </c>
      <c r="B531" s="45" t="s">
        <v>735</v>
      </c>
      <c r="C531" s="58">
        <v>0</v>
      </c>
    </row>
    <row r="532" customHeight="1" spans="1:3">
      <c r="A532" s="45">
        <v>103044712</v>
      </c>
      <c r="B532" s="45" t="s">
        <v>736</v>
      </c>
      <c r="C532" s="58">
        <v>0</v>
      </c>
    </row>
    <row r="533" customHeight="1" spans="1:3">
      <c r="A533" s="45">
        <v>103044713</v>
      </c>
      <c r="B533" s="45" t="s">
        <v>629</v>
      </c>
      <c r="C533" s="58">
        <v>0</v>
      </c>
    </row>
    <row r="534" customHeight="1" spans="1:3">
      <c r="A534" s="45">
        <v>103044715</v>
      </c>
      <c r="B534" s="45" t="s">
        <v>737</v>
      </c>
      <c r="C534" s="58">
        <v>0</v>
      </c>
    </row>
    <row r="535" customHeight="1" spans="1:3">
      <c r="A535" s="45">
        <v>103044730</v>
      </c>
      <c r="B535" s="45" t="s">
        <v>738</v>
      </c>
      <c r="C535" s="58">
        <v>0</v>
      </c>
    </row>
    <row r="536" customHeight="1" spans="1:3">
      <c r="A536" s="45">
        <v>103044731</v>
      </c>
      <c r="B536" s="45" t="s">
        <v>739</v>
      </c>
      <c r="C536" s="58">
        <v>0</v>
      </c>
    </row>
    <row r="537" customHeight="1" spans="1:3">
      <c r="A537" s="45">
        <v>103044733</v>
      </c>
      <c r="B537" s="45" t="s">
        <v>740</v>
      </c>
      <c r="C537" s="58">
        <v>0</v>
      </c>
    </row>
    <row r="538" ht="17.25" customHeight="1" spans="1:3">
      <c r="A538" s="45">
        <v>103044750</v>
      </c>
      <c r="B538" s="45" t="s">
        <v>741</v>
      </c>
      <c r="C538" s="58">
        <v>0</v>
      </c>
    </row>
    <row r="539" customHeight="1" spans="1:3">
      <c r="A539" s="45">
        <v>1030448</v>
      </c>
      <c r="B539" s="72" t="s">
        <v>742</v>
      </c>
      <c r="C539" s="26">
        <f>SUM(C540:C542)</f>
        <v>0</v>
      </c>
    </row>
    <row r="540" customHeight="1" spans="1:3">
      <c r="A540" s="45">
        <v>103044801</v>
      </c>
      <c r="B540" s="45" t="s">
        <v>743</v>
      </c>
      <c r="C540" s="58">
        <v>0</v>
      </c>
    </row>
    <row r="541" customHeight="1" spans="1:3">
      <c r="A541" s="45">
        <v>103044802</v>
      </c>
      <c r="B541" s="45" t="s">
        <v>744</v>
      </c>
      <c r="C541" s="58">
        <v>0</v>
      </c>
    </row>
    <row r="542" customHeight="1" spans="1:3">
      <c r="A542" s="45">
        <v>103044850</v>
      </c>
      <c r="B542" s="45" t="s">
        <v>745</v>
      </c>
      <c r="C542" s="58">
        <v>0</v>
      </c>
    </row>
    <row r="543" customHeight="1" spans="1:3">
      <c r="A543" s="45">
        <v>1030449</v>
      </c>
      <c r="B543" s="72" t="s">
        <v>746</v>
      </c>
      <c r="C543" s="26">
        <f>SUM(C544:C546)</f>
        <v>0</v>
      </c>
    </row>
    <row r="544" customHeight="1" spans="1:3">
      <c r="A544" s="45">
        <v>103044907</v>
      </c>
      <c r="B544" s="45" t="s">
        <v>670</v>
      </c>
      <c r="C544" s="58">
        <v>0</v>
      </c>
    </row>
    <row r="545" customHeight="1" spans="1:3">
      <c r="A545" s="45">
        <v>103044908</v>
      </c>
      <c r="B545" s="45" t="s">
        <v>747</v>
      </c>
      <c r="C545" s="58">
        <v>0</v>
      </c>
    </row>
    <row r="546" customHeight="1" spans="1:3">
      <c r="A546" s="45">
        <v>103044950</v>
      </c>
      <c r="B546" s="45" t="s">
        <v>748</v>
      </c>
      <c r="C546" s="58">
        <v>0</v>
      </c>
    </row>
    <row r="547" customHeight="1" spans="1:3">
      <c r="A547" s="45">
        <v>1030450</v>
      </c>
      <c r="B547" s="72" t="s">
        <v>749</v>
      </c>
      <c r="C547" s="26">
        <f>SUM(C548:C550)</f>
        <v>0</v>
      </c>
    </row>
    <row r="548" customHeight="1" spans="1:3">
      <c r="A548" s="45">
        <v>103045002</v>
      </c>
      <c r="B548" s="45" t="s">
        <v>750</v>
      </c>
      <c r="C548" s="58">
        <v>0</v>
      </c>
    </row>
    <row r="549" customHeight="1" spans="1:3">
      <c r="A549" s="45">
        <v>103045004</v>
      </c>
      <c r="B549" s="45" t="s">
        <v>751</v>
      </c>
      <c r="C549" s="58">
        <v>0</v>
      </c>
    </row>
    <row r="550" customHeight="1" spans="1:3">
      <c r="A550" s="45">
        <v>103045050</v>
      </c>
      <c r="B550" s="45" t="s">
        <v>752</v>
      </c>
      <c r="C550" s="58">
        <v>0</v>
      </c>
    </row>
    <row r="551" customHeight="1" spans="1:3">
      <c r="A551" s="45">
        <v>1030451</v>
      </c>
      <c r="B551" s="72" t="s">
        <v>753</v>
      </c>
      <c r="C551" s="26">
        <f>SUM(C552:C555)</f>
        <v>0</v>
      </c>
    </row>
    <row r="552" customHeight="1" spans="1:3">
      <c r="A552" s="45">
        <v>103045101</v>
      </c>
      <c r="B552" s="45" t="s">
        <v>754</v>
      </c>
      <c r="C552" s="58">
        <v>0</v>
      </c>
    </row>
    <row r="553" customHeight="1" spans="1:3">
      <c r="A553" s="45">
        <v>103045102</v>
      </c>
      <c r="B553" s="45" t="s">
        <v>755</v>
      </c>
      <c r="C553" s="58">
        <v>0</v>
      </c>
    </row>
    <row r="554" customHeight="1" spans="1:3">
      <c r="A554" s="45">
        <v>103045103</v>
      </c>
      <c r="B554" s="45" t="s">
        <v>756</v>
      </c>
      <c r="C554" s="58">
        <v>0</v>
      </c>
    </row>
    <row r="555" customHeight="1" spans="1:3">
      <c r="A555" s="45">
        <v>103045150</v>
      </c>
      <c r="B555" s="45" t="s">
        <v>757</v>
      </c>
      <c r="C555" s="58">
        <v>0</v>
      </c>
    </row>
    <row r="556" customHeight="1" spans="1:3">
      <c r="A556" s="45">
        <v>1030452</v>
      </c>
      <c r="B556" s="72" t="s">
        <v>758</v>
      </c>
      <c r="C556" s="26">
        <f>SUM(C557:C560)</f>
        <v>0</v>
      </c>
    </row>
    <row r="557" customHeight="1" spans="1:3">
      <c r="A557" s="45">
        <v>103045201</v>
      </c>
      <c r="B557" s="45" t="s">
        <v>759</v>
      </c>
      <c r="C557" s="58">
        <v>0</v>
      </c>
    </row>
    <row r="558" customHeight="1" spans="1:3">
      <c r="A558" s="45">
        <v>103045202</v>
      </c>
      <c r="B558" s="45" t="s">
        <v>760</v>
      </c>
      <c r="C558" s="58">
        <v>0</v>
      </c>
    </row>
    <row r="559" customHeight="1" spans="1:3">
      <c r="A559" s="45">
        <v>103045203</v>
      </c>
      <c r="B559" s="45" t="s">
        <v>629</v>
      </c>
      <c r="C559" s="58">
        <v>0</v>
      </c>
    </row>
    <row r="560" customHeight="1" spans="1:3">
      <c r="A560" s="45">
        <v>103045250</v>
      </c>
      <c r="B560" s="45" t="s">
        <v>761</v>
      </c>
      <c r="C560" s="58">
        <v>0</v>
      </c>
    </row>
    <row r="561" customHeight="1" spans="1:3">
      <c r="A561" s="45">
        <v>1030455</v>
      </c>
      <c r="B561" s="72" t="s">
        <v>762</v>
      </c>
      <c r="C561" s="26">
        <f>SUM(C562:C563)</f>
        <v>0</v>
      </c>
    </row>
    <row r="562" customHeight="1" spans="1:3">
      <c r="A562" s="45">
        <v>103045501</v>
      </c>
      <c r="B562" s="45" t="s">
        <v>763</v>
      </c>
      <c r="C562" s="58">
        <v>0</v>
      </c>
    </row>
    <row r="563" customHeight="1" spans="1:3">
      <c r="A563" s="45">
        <v>103045550</v>
      </c>
      <c r="B563" s="45" t="s">
        <v>764</v>
      </c>
      <c r="C563" s="58">
        <v>0</v>
      </c>
    </row>
    <row r="564" customHeight="1" spans="1:3">
      <c r="A564" s="45">
        <v>1030456</v>
      </c>
      <c r="B564" s="72" t="s">
        <v>765</v>
      </c>
      <c r="C564" s="26">
        <f t="shared" ref="C564:C568" si="1">C565</f>
        <v>0</v>
      </c>
    </row>
    <row r="565" customHeight="1" spans="1:3">
      <c r="A565" s="45">
        <v>103045650</v>
      </c>
      <c r="B565" s="45" t="s">
        <v>766</v>
      </c>
      <c r="C565" s="58">
        <v>0</v>
      </c>
    </row>
    <row r="566" customHeight="1" spans="1:3">
      <c r="A566" s="45">
        <v>1030457</v>
      </c>
      <c r="B566" s="72" t="s">
        <v>767</v>
      </c>
      <c r="C566" s="26">
        <f t="shared" si="1"/>
        <v>0</v>
      </c>
    </row>
    <row r="567" customHeight="1" spans="1:3">
      <c r="A567" s="45">
        <v>103045750</v>
      </c>
      <c r="B567" s="45" t="s">
        <v>768</v>
      </c>
      <c r="C567" s="58">
        <v>0</v>
      </c>
    </row>
    <row r="568" customHeight="1" spans="1:3">
      <c r="A568" s="45">
        <v>1030458</v>
      </c>
      <c r="B568" s="72" t="s">
        <v>769</v>
      </c>
      <c r="C568" s="26">
        <f t="shared" si="1"/>
        <v>0</v>
      </c>
    </row>
    <row r="569" customHeight="1" spans="1:3">
      <c r="A569" s="45">
        <v>103045850</v>
      </c>
      <c r="B569" s="45" t="s">
        <v>770</v>
      </c>
      <c r="C569" s="58">
        <v>0</v>
      </c>
    </row>
    <row r="570" customHeight="1" spans="1:3">
      <c r="A570" s="45">
        <v>1030459</v>
      </c>
      <c r="B570" s="72" t="s">
        <v>771</v>
      </c>
      <c r="C570" s="26">
        <f>SUM(C571:C572)</f>
        <v>0</v>
      </c>
    </row>
    <row r="571" customHeight="1" spans="1:3">
      <c r="A571" s="45">
        <v>103045902</v>
      </c>
      <c r="B571" s="45" t="s">
        <v>772</v>
      </c>
      <c r="C571" s="58">
        <v>0</v>
      </c>
    </row>
    <row r="572" customHeight="1" spans="1:3">
      <c r="A572" s="45">
        <v>103045950</v>
      </c>
      <c r="B572" s="45" t="s">
        <v>773</v>
      </c>
      <c r="C572" s="58">
        <v>0</v>
      </c>
    </row>
    <row r="573" customHeight="1" spans="1:3">
      <c r="A573" s="45">
        <v>1030461</v>
      </c>
      <c r="B573" s="72" t="s">
        <v>774</v>
      </c>
      <c r="C573" s="26">
        <f>SUM(C574:C575)</f>
        <v>0</v>
      </c>
    </row>
    <row r="574" customHeight="1" spans="1:3">
      <c r="A574" s="45">
        <v>103046101</v>
      </c>
      <c r="B574" s="45" t="s">
        <v>629</v>
      </c>
      <c r="C574" s="58">
        <v>0</v>
      </c>
    </row>
    <row r="575" customHeight="1" spans="1:3">
      <c r="A575" s="45">
        <v>103046150</v>
      </c>
      <c r="B575" s="45" t="s">
        <v>775</v>
      </c>
      <c r="C575" s="58">
        <v>0</v>
      </c>
    </row>
    <row r="576" customHeight="1" spans="1:3">
      <c r="A576" s="45">
        <v>1030499</v>
      </c>
      <c r="B576" s="72" t="s">
        <v>776</v>
      </c>
      <c r="C576" s="26">
        <f>SUM(C577:C578)</f>
        <v>0</v>
      </c>
    </row>
    <row r="577" customHeight="1" spans="1:3">
      <c r="A577" s="45">
        <v>103049901</v>
      </c>
      <c r="B577" s="45" t="s">
        <v>777</v>
      </c>
      <c r="C577" s="58">
        <v>0</v>
      </c>
    </row>
    <row r="578" customHeight="1" spans="1:3">
      <c r="A578" s="45">
        <v>103049950</v>
      </c>
      <c r="B578" s="45" t="s">
        <v>778</v>
      </c>
      <c r="C578" s="58">
        <v>0</v>
      </c>
    </row>
    <row r="579" customHeight="1" spans="1:3">
      <c r="A579" s="45">
        <v>10305</v>
      </c>
      <c r="B579" s="72" t="s">
        <v>779</v>
      </c>
      <c r="C579" s="26">
        <f>SUM(C580,C611,C616:C617)</f>
        <v>5375</v>
      </c>
    </row>
    <row r="580" customHeight="1" spans="1:3">
      <c r="A580" s="45">
        <v>1030501</v>
      </c>
      <c r="B580" s="72" t="s">
        <v>780</v>
      </c>
      <c r="C580" s="26">
        <f>SUM(C581:C610)</f>
        <v>5375</v>
      </c>
    </row>
    <row r="581" customHeight="1" spans="1:3">
      <c r="A581" s="45">
        <v>103050101</v>
      </c>
      <c r="B581" s="45" t="s">
        <v>781</v>
      </c>
      <c r="C581" s="58">
        <v>3699</v>
      </c>
    </row>
    <row r="582" customHeight="1" spans="1:3">
      <c r="A582" s="45">
        <v>103050102</v>
      </c>
      <c r="B582" s="45" t="s">
        <v>782</v>
      </c>
      <c r="C582" s="58">
        <v>0</v>
      </c>
    </row>
    <row r="583" customHeight="1" spans="1:3">
      <c r="A583" s="45">
        <v>103050103</v>
      </c>
      <c r="B583" s="45" t="s">
        <v>783</v>
      </c>
      <c r="C583" s="58">
        <v>0</v>
      </c>
    </row>
    <row r="584" customHeight="1" spans="1:3">
      <c r="A584" s="45">
        <v>103050105</v>
      </c>
      <c r="B584" s="45" t="s">
        <v>784</v>
      </c>
      <c r="C584" s="58">
        <v>0</v>
      </c>
    </row>
    <row r="585" customHeight="1" spans="1:3">
      <c r="A585" s="45">
        <v>103050107</v>
      </c>
      <c r="B585" s="45" t="s">
        <v>785</v>
      </c>
      <c r="C585" s="58">
        <v>0</v>
      </c>
    </row>
    <row r="586" customHeight="1" spans="1:3">
      <c r="A586" s="45">
        <v>103050108</v>
      </c>
      <c r="B586" s="45" t="s">
        <v>786</v>
      </c>
      <c r="C586" s="58">
        <v>0</v>
      </c>
    </row>
    <row r="587" customHeight="1" spans="1:3">
      <c r="A587" s="45">
        <v>103050109</v>
      </c>
      <c r="B587" s="45" t="s">
        <v>787</v>
      </c>
      <c r="C587" s="58">
        <v>44</v>
      </c>
    </row>
    <row r="588" customHeight="1" spans="1:3">
      <c r="A588" s="45">
        <v>103050110</v>
      </c>
      <c r="B588" s="45" t="s">
        <v>788</v>
      </c>
      <c r="C588" s="58">
        <v>7</v>
      </c>
    </row>
    <row r="589" customHeight="1" spans="1:3">
      <c r="A589" s="45">
        <v>103050111</v>
      </c>
      <c r="B589" s="45" t="s">
        <v>789</v>
      </c>
      <c r="C589" s="58">
        <v>0</v>
      </c>
    </row>
    <row r="590" customHeight="1" spans="1:3">
      <c r="A590" s="45">
        <v>103050112</v>
      </c>
      <c r="B590" s="45" t="s">
        <v>790</v>
      </c>
      <c r="C590" s="58">
        <v>0</v>
      </c>
    </row>
    <row r="591" customHeight="1" spans="1:3">
      <c r="A591" s="45">
        <v>103050113</v>
      </c>
      <c r="B591" s="45" t="s">
        <v>791</v>
      </c>
      <c r="C591" s="58">
        <v>0</v>
      </c>
    </row>
    <row r="592" customHeight="1" spans="1:3">
      <c r="A592" s="45">
        <v>103050114</v>
      </c>
      <c r="B592" s="45" t="s">
        <v>792</v>
      </c>
      <c r="C592" s="58">
        <v>111</v>
      </c>
    </row>
    <row r="593" customHeight="1" spans="1:3">
      <c r="A593" s="45">
        <v>103050115</v>
      </c>
      <c r="B593" s="45" t="s">
        <v>793</v>
      </c>
      <c r="C593" s="58">
        <v>0</v>
      </c>
    </row>
    <row r="594" customHeight="1" spans="1:3">
      <c r="A594" s="45">
        <v>103050116</v>
      </c>
      <c r="B594" s="45" t="s">
        <v>794</v>
      </c>
      <c r="C594" s="58">
        <v>59</v>
      </c>
    </row>
    <row r="595" customHeight="1" spans="1:3">
      <c r="A595" s="45">
        <v>103050117</v>
      </c>
      <c r="B595" s="45" t="s">
        <v>795</v>
      </c>
      <c r="C595" s="58">
        <v>0</v>
      </c>
    </row>
    <row r="596" customHeight="1" spans="1:3">
      <c r="A596" s="45">
        <v>103050119</v>
      </c>
      <c r="B596" s="45" t="s">
        <v>796</v>
      </c>
      <c r="C596" s="58">
        <v>0</v>
      </c>
    </row>
    <row r="597" customHeight="1" spans="1:3">
      <c r="A597" s="45">
        <v>103050120</v>
      </c>
      <c r="B597" s="45" t="s">
        <v>797</v>
      </c>
      <c r="C597" s="58">
        <v>0</v>
      </c>
    </row>
    <row r="598" customHeight="1" spans="1:3">
      <c r="A598" s="45">
        <v>103050121</v>
      </c>
      <c r="B598" s="45" t="s">
        <v>798</v>
      </c>
      <c r="C598" s="58">
        <v>0</v>
      </c>
    </row>
    <row r="599" customHeight="1" spans="1:3">
      <c r="A599" s="45">
        <v>103050122</v>
      </c>
      <c r="B599" s="45" t="s">
        <v>799</v>
      </c>
      <c r="C599" s="58">
        <v>0</v>
      </c>
    </row>
    <row r="600" customHeight="1" spans="1:3">
      <c r="A600" s="45">
        <v>103050123</v>
      </c>
      <c r="B600" s="45" t="s">
        <v>800</v>
      </c>
      <c r="C600" s="58">
        <v>200</v>
      </c>
    </row>
    <row r="601" customHeight="1" spans="1:3">
      <c r="A601" s="45">
        <v>103050124</v>
      </c>
      <c r="B601" s="45" t="s">
        <v>801</v>
      </c>
      <c r="C601" s="58">
        <v>0</v>
      </c>
    </row>
    <row r="602" customHeight="1" spans="1:3">
      <c r="A602" s="45">
        <v>103050125</v>
      </c>
      <c r="B602" s="45" t="s">
        <v>802</v>
      </c>
      <c r="C602" s="58">
        <v>0</v>
      </c>
    </row>
    <row r="603" customHeight="1" spans="1:3">
      <c r="A603" s="45">
        <v>103050126</v>
      </c>
      <c r="B603" s="45" t="s">
        <v>803</v>
      </c>
      <c r="C603" s="58">
        <v>0</v>
      </c>
    </row>
    <row r="604" customHeight="1" spans="1:3">
      <c r="A604" s="45">
        <v>103050127</v>
      </c>
      <c r="B604" s="45" t="s">
        <v>804</v>
      </c>
      <c r="C604" s="58">
        <v>0</v>
      </c>
    </row>
    <row r="605" customHeight="1" spans="1:3">
      <c r="A605" s="45">
        <v>103050128</v>
      </c>
      <c r="B605" s="45" t="s">
        <v>805</v>
      </c>
      <c r="C605" s="58">
        <v>0</v>
      </c>
    </row>
    <row r="606" customHeight="1" spans="1:3">
      <c r="A606" s="45">
        <v>103050129</v>
      </c>
      <c r="B606" s="45" t="s">
        <v>806</v>
      </c>
      <c r="C606" s="58">
        <v>0</v>
      </c>
    </row>
    <row r="607" customHeight="1" spans="1:3">
      <c r="A607" s="45">
        <v>103050130</v>
      </c>
      <c r="B607" s="45" t="s">
        <v>807</v>
      </c>
      <c r="C607" s="58">
        <v>0</v>
      </c>
    </row>
    <row r="608" customHeight="1" spans="1:3">
      <c r="A608" s="45">
        <v>103050131</v>
      </c>
      <c r="B608" s="45" t="s">
        <v>808</v>
      </c>
      <c r="C608" s="58">
        <v>0</v>
      </c>
    </row>
    <row r="609" customHeight="1" spans="1:3">
      <c r="A609" s="45">
        <v>103050132</v>
      </c>
      <c r="B609" s="45" t="s">
        <v>809</v>
      </c>
      <c r="C609" s="58">
        <v>0</v>
      </c>
    </row>
    <row r="610" customHeight="1" spans="1:3">
      <c r="A610" s="45">
        <v>103050199</v>
      </c>
      <c r="B610" s="45" t="s">
        <v>810</v>
      </c>
      <c r="C610" s="58">
        <v>1255</v>
      </c>
    </row>
    <row r="611" customHeight="1" spans="1:3">
      <c r="A611" s="45">
        <v>1030502</v>
      </c>
      <c r="B611" s="72" t="s">
        <v>811</v>
      </c>
      <c r="C611" s="26">
        <f>SUM(C612:C615)</f>
        <v>0</v>
      </c>
    </row>
    <row r="612" customHeight="1" spans="1:3">
      <c r="A612" s="45">
        <v>103050201</v>
      </c>
      <c r="B612" s="45" t="s">
        <v>812</v>
      </c>
      <c r="C612" s="58">
        <v>0</v>
      </c>
    </row>
    <row r="613" customHeight="1" spans="1:3">
      <c r="A613" s="45">
        <v>103050202</v>
      </c>
      <c r="B613" s="45" t="s">
        <v>813</v>
      </c>
      <c r="C613" s="58">
        <v>0</v>
      </c>
    </row>
    <row r="614" customHeight="1" spans="1:3">
      <c r="A614" s="45">
        <v>103050203</v>
      </c>
      <c r="B614" s="45" t="s">
        <v>814</v>
      </c>
      <c r="C614" s="58">
        <v>0</v>
      </c>
    </row>
    <row r="615" customHeight="1" spans="1:3">
      <c r="A615" s="45">
        <v>103050299</v>
      </c>
      <c r="B615" s="45" t="s">
        <v>815</v>
      </c>
      <c r="C615" s="58">
        <v>0</v>
      </c>
    </row>
    <row r="616" customHeight="1" spans="1:3">
      <c r="A616" s="45">
        <v>1030503</v>
      </c>
      <c r="B616" s="72" t="s">
        <v>816</v>
      </c>
      <c r="C616" s="58">
        <v>0</v>
      </c>
    </row>
    <row r="617" customHeight="1" spans="1:3">
      <c r="A617" s="45">
        <v>1030509</v>
      </c>
      <c r="B617" s="72" t="s">
        <v>817</v>
      </c>
      <c r="C617" s="58">
        <v>0</v>
      </c>
    </row>
    <row r="618" customHeight="1" spans="1:3">
      <c r="A618" s="45">
        <v>10306</v>
      </c>
      <c r="B618" s="72" t="s">
        <v>818</v>
      </c>
      <c r="C618" s="26">
        <f>SUM(C619,C623,C626,C628,C630,C631,C635,C636)</f>
        <v>3000</v>
      </c>
    </row>
    <row r="619" customHeight="1" spans="1:3">
      <c r="A619" s="45">
        <v>1030601</v>
      </c>
      <c r="B619" s="72" t="s">
        <v>819</v>
      </c>
      <c r="C619" s="26">
        <f>SUM(C620:C622)</f>
        <v>0</v>
      </c>
    </row>
    <row r="620" customHeight="1" spans="1:3">
      <c r="A620" s="45">
        <v>103060101</v>
      </c>
      <c r="B620" s="45" t="s">
        <v>820</v>
      </c>
      <c r="C620" s="58">
        <v>0</v>
      </c>
    </row>
    <row r="621" customHeight="1" spans="1:3">
      <c r="A621" s="45">
        <v>103060102</v>
      </c>
      <c r="B621" s="45" t="s">
        <v>821</v>
      </c>
      <c r="C621" s="58">
        <v>0</v>
      </c>
    </row>
    <row r="622" customHeight="1" spans="1:3">
      <c r="A622" s="45">
        <v>103060199</v>
      </c>
      <c r="B622" s="45" t="s">
        <v>822</v>
      </c>
      <c r="C622" s="58">
        <v>0</v>
      </c>
    </row>
    <row r="623" customHeight="1" spans="1:3">
      <c r="A623" s="45">
        <v>1030602</v>
      </c>
      <c r="B623" s="72" t="s">
        <v>823</v>
      </c>
      <c r="C623" s="26">
        <f>SUM(C624:C625)</f>
        <v>0</v>
      </c>
    </row>
    <row r="624" customHeight="1" spans="1:3">
      <c r="A624" s="45">
        <v>103060201</v>
      </c>
      <c r="B624" s="45" t="s">
        <v>824</v>
      </c>
      <c r="C624" s="58">
        <v>0</v>
      </c>
    </row>
    <row r="625" customHeight="1" spans="1:3">
      <c r="A625" s="45">
        <v>103060299</v>
      </c>
      <c r="B625" s="45" t="s">
        <v>825</v>
      </c>
      <c r="C625" s="58">
        <v>0</v>
      </c>
    </row>
    <row r="626" customHeight="1" spans="1:3">
      <c r="A626" s="45">
        <v>1030603</v>
      </c>
      <c r="B626" s="72" t="s">
        <v>826</v>
      </c>
      <c r="C626" s="26">
        <f>C627</f>
        <v>0</v>
      </c>
    </row>
    <row r="627" customHeight="1" spans="1:3">
      <c r="A627" s="45">
        <v>103060399</v>
      </c>
      <c r="B627" s="45" t="s">
        <v>827</v>
      </c>
      <c r="C627" s="58">
        <v>0</v>
      </c>
    </row>
    <row r="628" customHeight="1" spans="1:3">
      <c r="A628" s="45">
        <v>1030604</v>
      </c>
      <c r="B628" s="72" t="s">
        <v>828</v>
      </c>
      <c r="C628" s="26">
        <f>C629</f>
        <v>0</v>
      </c>
    </row>
    <row r="629" customHeight="1" spans="1:3">
      <c r="A629" s="45">
        <v>103060499</v>
      </c>
      <c r="B629" s="45" t="s">
        <v>829</v>
      </c>
      <c r="C629" s="58">
        <v>0</v>
      </c>
    </row>
    <row r="630" customHeight="1" spans="1:3">
      <c r="A630" s="45">
        <v>1030605</v>
      </c>
      <c r="B630" s="72" t="s">
        <v>830</v>
      </c>
      <c r="C630" s="58">
        <v>0</v>
      </c>
    </row>
    <row r="631" customHeight="1" spans="1:3">
      <c r="A631" s="45">
        <v>1030606</v>
      </c>
      <c r="B631" s="72" t="s">
        <v>831</v>
      </c>
      <c r="C631" s="26">
        <f>SUM(C632:C634)</f>
        <v>0</v>
      </c>
    </row>
    <row r="632" customHeight="1" spans="1:3">
      <c r="A632" s="45">
        <v>103060601</v>
      </c>
      <c r="B632" s="45" t="s">
        <v>832</v>
      </c>
      <c r="C632" s="58">
        <v>0</v>
      </c>
    </row>
    <row r="633" customHeight="1" spans="1:3">
      <c r="A633" s="45">
        <v>103060602</v>
      </c>
      <c r="B633" s="45" t="s">
        <v>833</v>
      </c>
      <c r="C633" s="58">
        <v>0</v>
      </c>
    </row>
    <row r="634" customHeight="1" spans="1:3">
      <c r="A634" s="45">
        <v>103060699</v>
      </c>
      <c r="B634" s="45" t="s">
        <v>834</v>
      </c>
      <c r="C634" s="58">
        <v>0</v>
      </c>
    </row>
    <row r="635" customHeight="1" spans="1:3">
      <c r="A635" s="45">
        <v>1030607</v>
      </c>
      <c r="B635" s="72" t="s">
        <v>835</v>
      </c>
      <c r="C635" s="58">
        <v>0</v>
      </c>
    </row>
    <row r="636" customHeight="1" spans="1:3">
      <c r="A636" s="45">
        <v>1030699</v>
      </c>
      <c r="B636" s="72" t="s">
        <v>836</v>
      </c>
      <c r="C636" s="58">
        <v>3000</v>
      </c>
    </row>
    <row r="637" customHeight="1" spans="1:3">
      <c r="A637" s="45">
        <v>10307</v>
      </c>
      <c r="B637" s="72" t="s">
        <v>837</v>
      </c>
      <c r="C637" s="26">
        <f>SUM(C638,C641,C648:C650,C655,C661:C662,C665,C666,C669:C672,C677:C681,C684:C685,C689)</f>
        <v>20634</v>
      </c>
    </row>
    <row r="638" customHeight="1" spans="1:3">
      <c r="A638" s="45">
        <v>1030701</v>
      </c>
      <c r="B638" s="72" t="s">
        <v>838</v>
      </c>
      <c r="C638" s="26">
        <f>SUM(C639:C640)</f>
        <v>0</v>
      </c>
    </row>
    <row r="639" customHeight="1" spans="1:3">
      <c r="A639" s="45">
        <v>103070101</v>
      </c>
      <c r="B639" s="45" t="s">
        <v>839</v>
      </c>
      <c r="C639" s="58">
        <v>0</v>
      </c>
    </row>
    <row r="640" customHeight="1" spans="1:3">
      <c r="A640" s="45">
        <v>103070102</v>
      </c>
      <c r="B640" s="45" t="s">
        <v>840</v>
      </c>
      <c r="C640" s="58">
        <v>0</v>
      </c>
    </row>
    <row r="641" customHeight="1" spans="1:3">
      <c r="A641" s="45">
        <v>1030702</v>
      </c>
      <c r="B641" s="72" t="s">
        <v>841</v>
      </c>
      <c r="C641" s="26">
        <f>SUM(C642:C647)</f>
        <v>0</v>
      </c>
    </row>
    <row r="642" customHeight="1" spans="1:3">
      <c r="A642" s="45">
        <v>103070201</v>
      </c>
      <c r="B642" s="45" t="s">
        <v>842</v>
      </c>
      <c r="C642" s="58">
        <v>0</v>
      </c>
    </row>
    <row r="643" customHeight="1" spans="1:3">
      <c r="A643" s="45">
        <v>103070202</v>
      </c>
      <c r="B643" s="45" t="s">
        <v>843</v>
      </c>
      <c r="C643" s="58">
        <v>0</v>
      </c>
    </row>
    <row r="644" customHeight="1" spans="1:3">
      <c r="A644" s="45">
        <v>103070203</v>
      </c>
      <c r="B644" s="45" t="s">
        <v>844</v>
      </c>
      <c r="C644" s="58">
        <v>0</v>
      </c>
    </row>
    <row r="645" customHeight="1" spans="1:3">
      <c r="A645" s="45">
        <v>103070204</v>
      </c>
      <c r="B645" s="45" t="s">
        <v>845</v>
      </c>
      <c r="C645" s="58">
        <v>0</v>
      </c>
    </row>
    <row r="646" customHeight="1" spans="1:3">
      <c r="A646" s="45">
        <v>103070205</v>
      </c>
      <c r="B646" s="45" t="s">
        <v>846</v>
      </c>
      <c r="C646" s="58">
        <v>0</v>
      </c>
    </row>
    <row r="647" customHeight="1" spans="1:3">
      <c r="A647" s="45">
        <v>103070206</v>
      </c>
      <c r="B647" s="45" t="s">
        <v>847</v>
      </c>
      <c r="C647" s="58">
        <v>0</v>
      </c>
    </row>
    <row r="648" customHeight="1" spans="1:3">
      <c r="A648" s="45">
        <v>1030703</v>
      </c>
      <c r="B648" s="72" t="s">
        <v>848</v>
      </c>
      <c r="C648" s="58">
        <v>0</v>
      </c>
    </row>
    <row r="649" customHeight="1" spans="1:3">
      <c r="A649" s="45">
        <v>1030704</v>
      </c>
      <c r="B649" s="72" t="s">
        <v>849</v>
      </c>
      <c r="C649" s="58">
        <v>0</v>
      </c>
    </row>
    <row r="650" customHeight="1" spans="1:3">
      <c r="A650" s="45">
        <v>1030705</v>
      </c>
      <c r="B650" s="72" t="s">
        <v>850</v>
      </c>
      <c r="C650" s="26">
        <f>SUM(C651:C654)</f>
        <v>121</v>
      </c>
    </row>
    <row r="651" customHeight="1" spans="1:3">
      <c r="A651" s="45">
        <v>103070501</v>
      </c>
      <c r="B651" s="45" t="s">
        <v>851</v>
      </c>
      <c r="C651" s="58">
        <v>121</v>
      </c>
    </row>
    <row r="652" ht="17.25" customHeight="1" spans="1:3">
      <c r="A652" s="45">
        <v>103070502</v>
      </c>
      <c r="B652" s="45" t="s">
        <v>852</v>
      </c>
      <c r="C652" s="58">
        <v>0</v>
      </c>
    </row>
    <row r="653" customHeight="1" spans="1:3">
      <c r="A653" s="45">
        <v>103070503</v>
      </c>
      <c r="B653" s="45" t="s">
        <v>853</v>
      </c>
      <c r="C653" s="58">
        <v>0</v>
      </c>
    </row>
    <row r="654" customHeight="1" spans="1:3">
      <c r="A654" s="45">
        <v>103070599</v>
      </c>
      <c r="B654" s="45" t="s">
        <v>854</v>
      </c>
      <c r="C654" s="58">
        <v>0</v>
      </c>
    </row>
    <row r="655" customHeight="1" spans="1:3">
      <c r="A655" s="45">
        <v>1030706</v>
      </c>
      <c r="B655" s="72" t="s">
        <v>855</v>
      </c>
      <c r="C655" s="26">
        <f>SUM(C656:C660)</f>
        <v>680</v>
      </c>
    </row>
    <row r="656" customHeight="1" spans="1:3">
      <c r="A656" s="45">
        <v>103070601</v>
      </c>
      <c r="B656" s="45" t="s">
        <v>856</v>
      </c>
      <c r="C656" s="58">
        <v>396</v>
      </c>
    </row>
    <row r="657" customHeight="1" spans="1:3">
      <c r="A657" s="45">
        <v>103070602</v>
      </c>
      <c r="B657" s="45" t="s">
        <v>857</v>
      </c>
      <c r="C657" s="58">
        <v>284</v>
      </c>
    </row>
    <row r="658" customHeight="1" spans="1:3">
      <c r="A658" s="45">
        <v>103070603</v>
      </c>
      <c r="B658" s="45" t="s">
        <v>858</v>
      </c>
      <c r="C658" s="58">
        <v>0</v>
      </c>
    </row>
    <row r="659" customHeight="1" spans="1:3">
      <c r="A659" s="45">
        <v>103070604</v>
      </c>
      <c r="B659" s="45" t="s">
        <v>859</v>
      </c>
      <c r="C659" s="58">
        <v>0</v>
      </c>
    </row>
    <row r="660" customHeight="1" spans="1:3">
      <c r="A660" s="45">
        <v>103070699</v>
      </c>
      <c r="B660" s="45" t="s">
        <v>860</v>
      </c>
      <c r="C660" s="58">
        <v>0</v>
      </c>
    </row>
    <row r="661" customHeight="1" spans="1:3">
      <c r="A661" s="45">
        <v>1030707</v>
      </c>
      <c r="B661" s="72" t="s">
        <v>861</v>
      </c>
      <c r="C661" s="58">
        <v>0</v>
      </c>
    </row>
    <row r="662" customHeight="1" spans="1:3">
      <c r="A662" s="45">
        <v>1030708</v>
      </c>
      <c r="B662" s="72" t="s">
        <v>862</v>
      </c>
      <c r="C662" s="26">
        <f>SUM(C663:C664)</f>
        <v>0</v>
      </c>
    </row>
    <row r="663" customHeight="1" spans="1:3">
      <c r="A663" s="45">
        <v>103070801</v>
      </c>
      <c r="B663" s="45" t="s">
        <v>863</v>
      </c>
      <c r="C663" s="58">
        <v>0</v>
      </c>
    </row>
    <row r="664" customHeight="1" spans="1:3">
      <c r="A664" s="45">
        <v>103070802</v>
      </c>
      <c r="B664" s="45" t="s">
        <v>864</v>
      </c>
      <c r="C664" s="58">
        <v>0</v>
      </c>
    </row>
    <row r="665" customHeight="1" spans="1:3">
      <c r="A665" s="45">
        <v>1030709</v>
      </c>
      <c r="B665" s="72" t="s">
        <v>865</v>
      </c>
      <c r="C665" s="58">
        <v>0</v>
      </c>
    </row>
    <row r="666" customHeight="1" spans="1:3">
      <c r="A666" s="45">
        <v>1030710</v>
      </c>
      <c r="B666" s="72" t="s">
        <v>866</v>
      </c>
      <c r="C666" s="26">
        <f>SUM(C667:C668)</f>
        <v>0</v>
      </c>
    </row>
    <row r="667" customHeight="1" spans="1:3">
      <c r="A667" s="45">
        <v>103071001</v>
      </c>
      <c r="B667" s="45" t="s">
        <v>867</v>
      </c>
      <c r="C667" s="58">
        <v>0</v>
      </c>
    </row>
    <row r="668" customHeight="1" spans="1:3">
      <c r="A668" s="45">
        <v>103071002</v>
      </c>
      <c r="B668" s="45" t="s">
        <v>868</v>
      </c>
      <c r="C668" s="58">
        <v>0</v>
      </c>
    </row>
    <row r="669" customHeight="1" spans="1:3">
      <c r="A669" s="45">
        <v>1030711</v>
      </c>
      <c r="B669" s="72" t="s">
        <v>869</v>
      </c>
      <c r="C669" s="58">
        <v>0</v>
      </c>
    </row>
    <row r="670" customHeight="1" spans="1:3">
      <c r="A670" s="45">
        <v>1030712</v>
      </c>
      <c r="B670" s="72" t="s">
        <v>870</v>
      </c>
      <c r="C670" s="58">
        <v>0</v>
      </c>
    </row>
    <row r="671" customHeight="1" spans="1:3">
      <c r="A671" s="45">
        <v>1030713</v>
      </c>
      <c r="B671" s="72" t="s">
        <v>871</v>
      </c>
      <c r="C671" s="58">
        <v>0</v>
      </c>
    </row>
    <row r="672" customHeight="1" spans="1:3">
      <c r="A672" s="45">
        <v>1030714</v>
      </c>
      <c r="B672" s="72" t="s">
        <v>872</v>
      </c>
      <c r="C672" s="26">
        <f>SUM(C673:C676)</f>
        <v>3786</v>
      </c>
    </row>
    <row r="673" customHeight="1" spans="1:3">
      <c r="A673" s="45">
        <v>103071401</v>
      </c>
      <c r="B673" s="45" t="s">
        <v>873</v>
      </c>
      <c r="C673" s="58">
        <v>0</v>
      </c>
    </row>
    <row r="674" customHeight="1" spans="1:3">
      <c r="A674" s="45">
        <v>103071402</v>
      </c>
      <c r="B674" s="45" t="s">
        <v>874</v>
      </c>
      <c r="C674" s="58">
        <v>1</v>
      </c>
    </row>
    <row r="675" customHeight="1" spans="1:3">
      <c r="A675" s="45">
        <v>103071404</v>
      </c>
      <c r="B675" s="45" t="s">
        <v>875</v>
      </c>
      <c r="C675" s="58">
        <v>3784</v>
      </c>
    </row>
    <row r="676" customHeight="1" spans="1:3">
      <c r="A676" s="45">
        <v>103071405</v>
      </c>
      <c r="B676" s="45" t="s">
        <v>876</v>
      </c>
      <c r="C676" s="58">
        <v>1</v>
      </c>
    </row>
    <row r="677" customHeight="1" spans="1:3">
      <c r="A677" s="45">
        <v>1030715</v>
      </c>
      <c r="B677" s="72" t="s">
        <v>877</v>
      </c>
      <c r="C677" s="58">
        <v>103</v>
      </c>
    </row>
    <row r="678" customHeight="1" spans="1:3">
      <c r="A678" s="45">
        <v>1030716</v>
      </c>
      <c r="B678" s="72" t="s">
        <v>878</v>
      </c>
      <c r="C678" s="58">
        <v>0</v>
      </c>
    </row>
    <row r="679" customHeight="1" spans="1:3">
      <c r="A679" s="45">
        <v>1030717</v>
      </c>
      <c r="B679" s="72" t="s">
        <v>879</v>
      </c>
      <c r="C679" s="58">
        <v>0</v>
      </c>
    </row>
    <row r="680" customHeight="1" spans="1:3">
      <c r="A680" s="45">
        <v>1030718</v>
      </c>
      <c r="B680" s="72" t="s">
        <v>880</v>
      </c>
      <c r="C680" s="58">
        <v>0</v>
      </c>
    </row>
    <row r="681" customHeight="1" spans="1:3">
      <c r="A681" s="45">
        <v>1030719</v>
      </c>
      <c r="B681" s="72" t="s">
        <v>881</v>
      </c>
      <c r="C681" s="26">
        <f>SUM(C682:C683)</f>
        <v>110</v>
      </c>
    </row>
    <row r="682" customHeight="1" spans="1:3">
      <c r="A682" s="45">
        <v>103071901</v>
      </c>
      <c r="B682" s="45" t="s">
        <v>882</v>
      </c>
      <c r="C682" s="58">
        <v>0</v>
      </c>
    </row>
    <row r="683" customHeight="1" spans="1:3">
      <c r="A683" s="45">
        <v>103071999</v>
      </c>
      <c r="B683" s="45" t="s">
        <v>883</v>
      </c>
      <c r="C683" s="58">
        <v>110</v>
      </c>
    </row>
    <row r="684" customHeight="1" spans="1:3">
      <c r="A684" s="45">
        <v>1030720</v>
      </c>
      <c r="B684" s="72" t="s">
        <v>884</v>
      </c>
      <c r="C684" s="58">
        <v>0</v>
      </c>
    </row>
    <row r="685" customHeight="1" spans="1:3">
      <c r="A685" s="45">
        <v>1030721</v>
      </c>
      <c r="B685" s="72" t="s">
        <v>885</v>
      </c>
      <c r="C685" s="26">
        <f>SUM(C686:C688)</f>
        <v>0</v>
      </c>
    </row>
    <row r="686" customHeight="1" spans="1:3">
      <c r="A686" s="45">
        <v>103072101</v>
      </c>
      <c r="B686" s="45" t="s">
        <v>886</v>
      </c>
      <c r="C686" s="58">
        <v>0</v>
      </c>
    </row>
    <row r="687" customHeight="1" spans="1:3">
      <c r="A687" s="45">
        <v>103072102</v>
      </c>
      <c r="B687" s="45" t="s">
        <v>887</v>
      </c>
      <c r="C687" s="58">
        <v>0</v>
      </c>
    </row>
    <row r="688" customHeight="1" spans="1:3">
      <c r="A688" s="45">
        <v>103072199</v>
      </c>
      <c r="B688" s="45" t="s">
        <v>888</v>
      </c>
      <c r="C688" s="58">
        <v>0</v>
      </c>
    </row>
    <row r="689" customHeight="1" spans="1:3">
      <c r="A689" s="45">
        <v>1030799</v>
      </c>
      <c r="B689" s="72" t="s">
        <v>889</v>
      </c>
      <c r="C689" s="58">
        <v>15834</v>
      </c>
    </row>
    <row r="690" customHeight="1" spans="1:3">
      <c r="A690" s="45">
        <v>10308</v>
      </c>
      <c r="B690" s="72" t="s">
        <v>890</v>
      </c>
      <c r="C690" s="26">
        <f>SUM(C691:C692)</f>
        <v>515</v>
      </c>
    </row>
    <row r="691" customHeight="1" spans="1:3">
      <c r="A691" s="45">
        <v>1030801</v>
      </c>
      <c r="B691" s="72" t="s">
        <v>891</v>
      </c>
      <c r="C691" s="58">
        <v>0</v>
      </c>
    </row>
    <row r="692" customHeight="1" spans="1:3">
      <c r="A692" s="45">
        <v>1030802</v>
      </c>
      <c r="B692" s="72" t="s">
        <v>892</v>
      </c>
      <c r="C692" s="58">
        <v>515</v>
      </c>
    </row>
    <row r="693" customHeight="1" spans="1:3">
      <c r="A693" s="45">
        <v>10309</v>
      </c>
      <c r="B693" s="72" t="s">
        <v>893</v>
      </c>
      <c r="C693" s="26">
        <f>SUM(C694:C698)</f>
        <v>0</v>
      </c>
    </row>
    <row r="694" customHeight="1" spans="1:3">
      <c r="A694" s="45">
        <v>1030901</v>
      </c>
      <c r="B694" s="72" t="s">
        <v>894</v>
      </c>
      <c r="C694" s="58">
        <v>0</v>
      </c>
    </row>
    <row r="695" customHeight="1" spans="1:3">
      <c r="A695" s="45">
        <v>1030902</v>
      </c>
      <c r="B695" s="72" t="s">
        <v>895</v>
      </c>
      <c r="C695" s="58">
        <v>0</v>
      </c>
    </row>
    <row r="696" customHeight="1" spans="1:3">
      <c r="A696" s="45">
        <v>1030903</v>
      </c>
      <c r="B696" s="72" t="s">
        <v>896</v>
      </c>
      <c r="C696" s="58">
        <v>0</v>
      </c>
    </row>
    <row r="697" customHeight="1" spans="1:3">
      <c r="A697" s="45">
        <v>1030904</v>
      </c>
      <c r="B697" s="72" t="s">
        <v>897</v>
      </c>
      <c r="C697" s="58">
        <v>0</v>
      </c>
    </row>
    <row r="698" customHeight="1" spans="1:3">
      <c r="A698" s="45">
        <v>1030999</v>
      </c>
      <c r="B698" s="72" t="s">
        <v>898</v>
      </c>
      <c r="C698" s="58">
        <v>0</v>
      </c>
    </row>
    <row r="699" customHeight="1" spans="1:3">
      <c r="A699" s="45">
        <v>10399</v>
      </c>
      <c r="B699" s="72" t="s">
        <v>899</v>
      </c>
      <c r="C699" s="26">
        <f>SUM(C700:C707)</f>
        <v>3682</v>
      </c>
    </row>
    <row r="700" customHeight="1" spans="1:3">
      <c r="A700" s="45">
        <v>1039904</v>
      </c>
      <c r="B700" s="72" t="s">
        <v>900</v>
      </c>
      <c r="C700" s="58">
        <v>0</v>
      </c>
    </row>
    <row r="701" customHeight="1" spans="1:3">
      <c r="A701" s="45">
        <v>1039907</v>
      </c>
      <c r="B701" s="72" t="s">
        <v>901</v>
      </c>
      <c r="C701" s="58">
        <v>0</v>
      </c>
    </row>
    <row r="702" customHeight="1" spans="1:3">
      <c r="A702" s="45">
        <v>1039908</v>
      </c>
      <c r="B702" s="72" t="s">
        <v>902</v>
      </c>
      <c r="C702" s="58">
        <v>0</v>
      </c>
    </row>
    <row r="703" customHeight="1" spans="1:3">
      <c r="A703" s="45">
        <v>1039912</v>
      </c>
      <c r="B703" s="72" t="s">
        <v>903</v>
      </c>
      <c r="C703" s="58">
        <v>0</v>
      </c>
    </row>
    <row r="704" customHeight="1" spans="1:3">
      <c r="A704" s="45">
        <v>1039913</v>
      </c>
      <c r="B704" s="72" t="s">
        <v>904</v>
      </c>
      <c r="C704" s="58">
        <v>0</v>
      </c>
    </row>
    <row r="705" customHeight="1" spans="1:3">
      <c r="A705" s="45">
        <v>1039914</v>
      </c>
      <c r="B705" s="72" t="s">
        <v>905</v>
      </c>
      <c r="C705" s="58">
        <v>0</v>
      </c>
    </row>
    <row r="706" customHeight="1" spans="1:3">
      <c r="A706" s="45">
        <v>1039915</v>
      </c>
      <c r="B706" s="72" t="s">
        <v>906</v>
      </c>
      <c r="C706" s="58">
        <v>0</v>
      </c>
    </row>
    <row r="707" customHeight="1" spans="1:3">
      <c r="A707" s="45">
        <v>1039999</v>
      </c>
      <c r="B707" s="72" t="s">
        <v>907</v>
      </c>
      <c r="C707" s="58">
        <v>3682</v>
      </c>
    </row>
  </sheetData>
  <mergeCells count="2">
    <mergeCell ref="A1:C1"/>
    <mergeCell ref="A3:C3"/>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17"/>
  <sheetViews>
    <sheetView showGridLines="0" showZeros="0" workbookViewId="0">
      <selection activeCell="E7" sqref="E7"/>
    </sheetView>
  </sheetViews>
  <sheetFormatPr defaultColWidth="12.1833333333333" defaultRowHeight="17" customHeight="1" outlineLevelCol="2"/>
  <cols>
    <col min="1" max="1" width="9.86666666666667" style="20" customWidth="1"/>
    <col min="2" max="2" width="54.2333333333333" style="20" customWidth="1"/>
    <col min="3" max="3" width="26" style="20" customWidth="1"/>
    <col min="4" max="16384" width="12.1833333333333" style="20" customWidth="1"/>
  </cols>
  <sheetData>
    <row r="1" ht="34" customHeight="1" spans="1:3">
      <c r="A1" s="21" t="s">
        <v>908</v>
      </c>
      <c r="B1" s="21"/>
      <c r="C1" s="21"/>
    </row>
    <row r="2" customHeight="1" spans="1:3">
      <c r="A2" s="22"/>
      <c r="B2" s="22"/>
      <c r="C2" s="22"/>
    </row>
    <row r="3" customHeight="1" spans="1:3">
      <c r="A3" s="22" t="s">
        <v>22</v>
      </c>
      <c r="B3" s="22"/>
      <c r="C3" s="22"/>
    </row>
    <row r="4" ht="17.25" customHeight="1" spans="1:3">
      <c r="A4" s="23" t="s">
        <v>236</v>
      </c>
      <c r="B4" s="23" t="s">
        <v>237</v>
      </c>
      <c r="C4" s="23" t="s">
        <v>238</v>
      </c>
    </row>
    <row r="5" customHeight="1" spans="1:3">
      <c r="A5" s="45"/>
      <c r="B5" s="23" t="s">
        <v>26</v>
      </c>
      <c r="C5" s="26">
        <f>SUM(C6,C235,C275,C294,C384,C436,C492,C549,C677,C750,C827,C850,C957,C1015,C1079,C1099,C1129,C1139,C1184,C1205,C1249,C1299,C1302,C1314)</f>
        <v>562428</v>
      </c>
    </row>
    <row r="6" customHeight="1" spans="1:3">
      <c r="A6" s="45">
        <v>201</v>
      </c>
      <c r="B6" s="72" t="s">
        <v>909</v>
      </c>
      <c r="C6" s="26">
        <f>SUM(C7+C19+C28+C39+C50+C61+C72+C80+C89+C102+C111+C122+C134+C141+C149+C155+C162+C169+C176+C183+C190+C198+C204+C210+C217+C232)</f>
        <v>38340</v>
      </c>
    </row>
    <row r="7" customHeight="1" spans="1:3">
      <c r="A7" s="45">
        <v>20101</v>
      </c>
      <c r="B7" s="72" t="s">
        <v>910</v>
      </c>
      <c r="C7" s="26">
        <f>SUM(C8:C18)</f>
        <v>1018</v>
      </c>
    </row>
    <row r="8" customHeight="1" spans="1:3">
      <c r="A8" s="45">
        <v>2010101</v>
      </c>
      <c r="B8" s="45" t="s">
        <v>911</v>
      </c>
      <c r="C8" s="46">
        <v>638</v>
      </c>
    </row>
    <row r="9" customHeight="1" spans="1:3">
      <c r="A9" s="45">
        <v>2010102</v>
      </c>
      <c r="B9" s="45" t="s">
        <v>912</v>
      </c>
      <c r="C9" s="46">
        <v>123</v>
      </c>
    </row>
    <row r="10" customHeight="1" spans="1:3">
      <c r="A10" s="45">
        <v>2010103</v>
      </c>
      <c r="B10" s="45" t="s">
        <v>913</v>
      </c>
      <c r="C10" s="46">
        <v>0</v>
      </c>
    </row>
    <row r="11" customHeight="1" spans="1:3">
      <c r="A11" s="45">
        <v>2010104</v>
      </c>
      <c r="B11" s="45" t="s">
        <v>914</v>
      </c>
      <c r="C11" s="46">
        <v>142</v>
      </c>
    </row>
    <row r="12" customHeight="1" spans="1:3">
      <c r="A12" s="45">
        <v>2010105</v>
      </c>
      <c r="B12" s="45" t="s">
        <v>915</v>
      </c>
      <c r="C12" s="46">
        <v>0</v>
      </c>
    </row>
    <row r="13" customHeight="1" spans="1:3">
      <c r="A13" s="45">
        <v>2010106</v>
      </c>
      <c r="B13" s="45" t="s">
        <v>916</v>
      </c>
      <c r="C13" s="46">
        <v>30</v>
      </c>
    </row>
    <row r="14" customHeight="1" spans="1:3">
      <c r="A14" s="45">
        <v>2010107</v>
      </c>
      <c r="B14" s="45" t="s">
        <v>917</v>
      </c>
      <c r="C14" s="46">
        <v>0</v>
      </c>
    </row>
    <row r="15" customHeight="1" spans="1:3">
      <c r="A15" s="45">
        <v>2010108</v>
      </c>
      <c r="B15" s="45" t="s">
        <v>918</v>
      </c>
      <c r="C15" s="46">
        <v>85</v>
      </c>
    </row>
    <row r="16" customHeight="1" spans="1:3">
      <c r="A16" s="45">
        <v>2010109</v>
      </c>
      <c r="B16" s="45" t="s">
        <v>919</v>
      </c>
      <c r="C16" s="46">
        <v>0</v>
      </c>
    </row>
    <row r="17" customHeight="1" spans="1:3">
      <c r="A17" s="45">
        <v>2010150</v>
      </c>
      <c r="B17" s="45" t="s">
        <v>920</v>
      </c>
      <c r="C17" s="46">
        <v>0</v>
      </c>
    </row>
    <row r="18" customHeight="1" spans="1:3">
      <c r="A18" s="45">
        <v>2010199</v>
      </c>
      <c r="B18" s="45" t="s">
        <v>921</v>
      </c>
      <c r="C18" s="46">
        <v>0</v>
      </c>
    </row>
    <row r="19" customHeight="1" spans="1:3">
      <c r="A19" s="45">
        <v>20102</v>
      </c>
      <c r="B19" s="72" t="s">
        <v>922</v>
      </c>
      <c r="C19" s="26">
        <f>SUM(C20:C27)</f>
        <v>961</v>
      </c>
    </row>
    <row r="20" customHeight="1" spans="1:3">
      <c r="A20" s="45">
        <v>2010201</v>
      </c>
      <c r="B20" s="45" t="s">
        <v>911</v>
      </c>
      <c r="C20" s="46">
        <v>545</v>
      </c>
    </row>
    <row r="21" customHeight="1" spans="1:3">
      <c r="A21" s="45">
        <v>2010202</v>
      </c>
      <c r="B21" s="45" t="s">
        <v>912</v>
      </c>
      <c r="C21" s="46">
        <v>65</v>
      </c>
    </row>
    <row r="22" customHeight="1" spans="1:3">
      <c r="A22" s="45">
        <v>2010203</v>
      </c>
      <c r="B22" s="45" t="s">
        <v>913</v>
      </c>
      <c r="C22" s="46">
        <v>0</v>
      </c>
    </row>
    <row r="23" customHeight="1" spans="1:3">
      <c r="A23" s="45">
        <v>2010204</v>
      </c>
      <c r="B23" s="45" t="s">
        <v>923</v>
      </c>
      <c r="C23" s="46">
        <v>190</v>
      </c>
    </row>
    <row r="24" customHeight="1" spans="1:3">
      <c r="A24" s="45">
        <v>2010205</v>
      </c>
      <c r="B24" s="45" t="s">
        <v>924</v>
      </c>
      <c r="C24" s="46">
        <v>100</v>
      </c>
    </row>
    <row r="25" customHeight="1" spans="1:3">
      <c r="A25" s="45">
        <v>2010206</v>
      </c>
      <c r="B25" s="45" t="s">
        <v>925</v>
      </c>
      <c r="C25" s="46">
        <v>0</v>
      </c>
    </row>
    <row r="26" customHeight="1" spans="1:3">
      <c r="A26" s="45">
        <v>2010250</v>
      </c>
      <c r="B26" s="45" t="s">
        <v>920</v>
      </c>
      <c r="C26" s="46">
        <v>30</v>
      </c>
    </row>
    <row r="27" customHeight="1" spans="1:3">
      <c r="A27" s="45">
        <v>2010299</v>
      </c>
      <c r="B27" s="45" t="s">
        <v>926</v>
      </c>
      <c r="C27" s="46">
        <v>31</v>
      </c>
    </row>
    <row r="28" customHeight="1" spans="1:3">
      <c r="A28" s="45">
        <v>20103</v>
      </c>
      <c r="B28" s="72" t="s">
        <v>927</v>
      </c>
      <c r="C28" s="26">
        <f>SUM(C29:C38)</f>
        <v>11557</v>
      </c>
    </row>
    <row r="29" customHeight="1" spans="1:3">
      <c r="A29" s="45">
        <v>2010301</v>
      </c>
      <c r="B29" s="45" t="s">
        <v>911</v>
      </c>
      <c r="C29" s="46">
        <v>7546</v>
      </c>
    </row>
    <row r="30" customHeight="1" spans="1:3">
      <c r="A30" s="45">
        <v>2010302</v>
      </c>
      <c r="B30" s="45" t="s">
        <v>912</v>
      </c>
      <c r="C30" s="46">
        <v>3247</v>
      </c>
    </row>
    <row r="31" customHeight="1" spans="1:3">
      <c r="A31" s="45">
        <v>2010303</v>
      </c>
      <c r="B31" s="45" t="s">
        <v>913</v>
      </c>
      <c r="C31" s="46">
        <v>0</v>
      </c>
    </row>
    <row r="32" customHeight="1" spans="1:3">
      <c r="A32" s="45">
        <v>2010304</v>
      </c>
      <c r="B32" s="45" t="s">
        <v>928</v>
      </c>
      <c r="C32" s="46">
        <v>0</v>
      </c>
    </row>
    <row r="33" customHeight="1" spans="1:3">
      <c r="A33" s="45">
        <v>2010305</v>
      </c>
      <c r="B33" s="45" t="s">
        <v>929</v>
      </c>
      <c r="C33" s="46">
        <v>200</v>
      </c>
    </row>
    <row r="34" customHeight="1" spans="1:3">
      <c r="A34" s="45">
        <v>2010306</v>
      </c>
      <c r="B34" s="45" t="s">
        <v>930</v>
      </c>
      <c r="C34" s="46">
        <v>363</v>
      </c>
    </row>
    <row r="35" customHeight="1" spans="1:3">
      <c r="A35" s="45">
        <v>2010308</v>
      </c>
      <c r="B35" s="45" t="s">
        <v>931</v>
      </c>
      <c r="C35" s="46">
        <v>188</v>
      </c>
    </row>
    <row r="36" customHeight="1" spans="1:3">
      <c r="A36" s="45">
        <v>2010309</v>
      </c>
      <c r="B36" s="45" t="s">
        <v>932</v>
      </c>
      <c r="C36" s="46">
        <v>0</v>
      </c>
    </row>
    <row r="37" customHeight="1" spans="1:3">
      <c r="A37" s="45">
        <v>2010350</v>
      </c>
      <c r="B37" s="45" t="s">
        <v>920</v>
      </c>
      <c r="C37" s="46">
        <v>0</v>
      </c>
    </row>
    <row r="38" customHeight="1" spans="1:3">
      <c r="A38" s="45">
        <v>2010399</v>
      </c>
      <c r="B38" s="45" t="s">
        <v>933</v>
      </c>
      <c r="C38" s="46">
        <v>13</v>
      </c>
    </row>
    <row r="39" customHeight="1" spans="1:3">
      <c r="A39" s="45">
        <v>20104</v>
      </c>
      <c r="B39" s="72" t="s">
        <v>934</v>
      </c>
      <c r="C39" s="26">
        <f>SUM(C40:C49)</f>
        <v>1958</v>
      </c>
    </row>
    <row r="40" customHeight="1" spans="1:3">
      <c r="A40" s="45">
        <v>2010401</v>
      </c>
      <c r="B40" s="45" t="s">
        <v>911</v>
      </c>
      <c r="C40" s="46">
        <v>772</v>
      </c>
    </row>
    <row r="41" customHeight="1" spans="1:3">
      <c r="A41" s="45">
        <v>2010402</v>
      </c>
      <c r="B41" s="45" t="s">
        <v>912</v>
      </c>
      <c r="C41" s="46">
        <v>415</v>
      </c>
    </row>
    <row r="42" customHeight="1" spans="1:3">
      <c r="A42" s="45">
        <v>2010403</v>
      </c>
      <c r="B42" s="45" t="s">
        <v>913</v>
      </c>
      <c r="C42" s="46">
        <v>0</v>
      </c>
    </row>
    <row r="43" customHeight="1" spans="1:3">
      <c r="A43" s="45">
        <v>2010404</v>
      </c>
      <c r="B43" s="45" t="s">
        <v>935</v>
      </c>
      <c r="C43" s="46">
        <v>0</v>
      </c>
    </row>
    <row r="44" customHeight="1" spans="1:3">
      <c r="A44" s="45">
        <v>2010405</v>
      </c>
      <c r="B44" s="45" t="s">
        <v>936</v>
      </c>
      <c r="C44" s="46">
        <v>0</v>
      </c>
    </row>
    <row r="45" customHeight="1" spans="1:3">
      <c r="A45" s="45">
        <v>2010406</v>
      </c>
      <c r="B45" s="45" t="s">
        <v>937</v>
      </c>
      <c r="C45" s="46">
        <v>69</v>
      </c>
    </row>
    <row r="46" customHeight="1" spans="1:3">
      <c r="A46" s="45">
        <v>2010407</v>
      </c>
      <c r="B46" s="45" t="s">
        <v>938</v>
      </c>
      <c r="C46" s="46">
        <v>0</v>
      </c>
    </row>
    <row r="47" customHeight="1" spans="1:3">
      <c r="A47" s="45">
        <v>2010408</v>
      </c>
      <c r="B47" s="45" t="s">
        <v>939</v>
      </c>
      <c r="C47" s="46">
        <v>0</v>
      </c>
    </row>
    <row r="48" customHeight="1" spans="1:3">
      <c r="A48" s="45">
        <v>2010450</v>
      </c>
      <c r="B48" s="45" t="s">
        <v>920</v>
      </c>
      <c r="C48" s="46">
        <v>0</v>
      </c>
    </row>
    <row r="49" customHeight="1" spans="1:3">
      <c r="A49" s="45">
        <v>2010499</v>
      </c>
      <c r="B49" s="45" t="s">
        <v>940</v>
      </c>
      <c r="C49" s="46">
        <v>702</v>
      </c>
    </row>
    <row r="50" customHeight="1" spans="1:3">
      <c r="A50" s="45">
        <v>20105</v>
      </c>
      <c r="B50" s="72" t="s">
        <v>941</v>
      </c>
      <c r="C50" s="26">
        <f>SUM(C51:C60)</f>
        <v>546</v>
      </c>
    </row>
    <row r="51" customHeight="1" spans="1:3">
      <c r="A51" s="45">
        <v>2010501</v>
      </c>
      <c r="B51" s="45" t="s">
        <v>911</v>
      </c>
      <c r="C51" s="46">
        <v>269</v>
      </c>
    </row>
    <row r="52" customHeight="1" spans="1:3">
      <c r="A52" s="45">
        <v>2010502</v>
      </c>
      <c r="B52" s="45" t="s">
        <v>912</v>
      </c>
      <c r="C52" s="46">
        <v>65</v>
      </c>
    </row>
    <row r="53" customHeight="1" spans="1:3">
      <c r="A53" s="45">
        <v>2010503</v>
      </c>
      <c r="B53" s="45" t="s">
        <v>913</v>
      </c>
      <c r="C53" s="46">
        <v>0</v>
      </c>
    </row>
    <row r="54" customHeight="1" spans="1:3">
      <c r="A54" s="45">
        <v>2010504</v>
      </c>
      <c r="B54" s="45" t="s">
        <v>942</v>
      </c>
      <c r="C54" s="46">
        <v>0</v>
      </c>
    </row>
    <row r="55" customHeight="1" spans="1:3">
      <c r="A55" s="45">
        <v>2010505</v>
      </c>
      <c r="B55" s="45" t="s">
        <v>943</v>
      </c>
      <c r="C55" s="46">
        <v>32</v>
      </c>
    </row>
    <row r="56" customHeight="1" spans="1:3">
      <c r="A56" s="45">
        <v>2010506</v>
      </c>
      <c r="B56" s="45" t="s">
        <v>944</v>
      </c>
      <c r="C56" s="46">
        <v>0</v>
      </c>
    </row>
    <row r="57" customHeight="1" spans="1:3">
      <c r="A57" s="45">
        <v>2010507</v>
      </c>
      <c r="B57" s="45" t="s">
        <v>945</v>
      </c>
      <c r="C57" s="46">
        <v>30</v>
      </c>
    </row>
    <row r="58" customHeight="1" spans="1:3">
      <c r="A58" s="45">
        <v>2010508</v>
      </c>
      <c r="B58" s="45" t="s">
        <v>946</v>
      </c>
      <c r="C58" s="46">
        <v>120</v>
      </c>
    </row>
    <row r="59" customHeight="1" spans="1:3">
      <c r="A59" s="45">
        <v>2010550</v>
      </c>
      <c r="B59" s="45" t="s">
        <v>920</v>
      </c>
      <c r="C59" s="46">
        <v>0</v>
      </c>
    </row>
    <row r="60" customHeight="1" spans="1:3">
      <c r="A60" s="45">
        <v>2010599</v>
      </c>
      <c r="B60" s="45" t="s">
        <v>947</v>
      </c>
      <c r="C60" s="46">
        <v>30</v>
      </c>
    </row>
    <row r="61" customHeight="1" spans="1:3">
      <c r="A61" s="45">
        <v>20106</v>
      </c>
      <c r="B61" s="72" t="s">
        <v>948</v>
      </c>
      <c r="C61" s="26">
        <f>SUM(C62:C71)</f>
        <v>3756</v>
      </c>
    </row>
    <row r="62" customHeight="1" spans="1:3">
      <c r="A62" s="45">
        <v>2010601</v>
      </c>
      <c r="B62" s="45" t="s">
        <v>911</v>
      </c>
      <c r="C62" s="46">
        <v>1948</v>
      </c>
    </row>
    <row r="63" customHeight="1" spans="1:3">
      <c r="A63" s="45">
        <v>2010602</v>
      </c>
      <c r="B63" s="45" t="s">
        <v>912</v>
      </c>
      <c r="C63" s="46">
        <v>1311</v>
      </c>
    </row>
    <row r="64" customHeight="1" spans="1:3">
      <c r="A64" s="45">
        <v>2010603</v>
      </c>
      <c r="B64" s="45" t="s">
        <v>913</v>
      </c>
      <c r="C64" s="46">
        <v>0</v>
      </c>
    </row>
    <row r="65" customHeight="1" spans="1:3">
      <c r="A65" s="45">
        <v>2010604</v>
      </c>
      <c r="B65" s="45" t="s">
        <v>949</v>
      </c>
      <c r="C65" s="46">
        <v>90</v>
      </c>
    </row>
    <row r="66" customHeight="1" spans="1:3">
      <c r="A66" s="45">
        <v>2010605</v>
      </c>
      <c r="B66" s="45" t="s">
        <v>950</v>
      </c>
      <c r="C66" s="46">
        <v>2</v>
      </c>
    </row>
    <row r="67" customHeight="1" spans="1:3">
      <c r="A67" s="45">
        <v>2010606</v>
      </c>
      <c r="B67" s="45" t="s">
        <v>951</v>
      </c>
      <c r="C67" s="46">
        <v>0</v>
      </c>
    </row>
    <row r="68" customHeight="1" spans="1:3">
      <c r="A68" s="45">
        <v>2010607</v>
      </c>
      <c r="B68" s="45" t="s">
        <v>952</v>
      </c>
      <c r="C68" s="46">
        <v>267</v>
      </c>
    </row>
    <row r="69" customHeight="1" spans="1:3">
      <c r="A69" s="45">
        <v>2010608</v>
      </c>
      <c r="B69" s="45" t="s">
        <v>953</v>
      </c>
      <c r="C69" s="46">
        <v>35</v>
      </c>
    </row>
    <row r="70" customHeight="1" spans="1:3">
      <c r="A70" s="45">
        <v>2010650</v>
      </c>
      <c r="B70" s="45" t="s">
        <v>920</v>
      </c>
      <c r="C70" s="46">
        <v>0</v>
      </c>
    </row>
    <row r="71" customHeight="1" spans="1:3">
      <c r="A71" s="45">
        <v>2010699</v>
      </c>
      <c r="B71" s="45" t="s">
        <v>954</v>
      </c>
      <c r="C71" s="46">
        <v>103</v>
      </c>
    </row>
    <row r="72" customHeight="1" spans="1:3">
      <c r="A72" s="45">
        <v>20107</v>
      </c>
      <c r="B72" s="72" t="s">
        <v>955</v>
      </c>
      <c r="C72" s="26">
        <f>SUM(C73:C79)</f>
        <v>4703</v>
      </c>
    </row>
    <row r="73" customHeight="1" spans="1:3">
      <c r="A73" s="45">
        <v>2010701</v>
      </c>
      <c r="B73" s="45" t="s">
        <v>911</v>
      </c>
      <c r="C73" s="46">
        <v>0</v>
      </c>
    </row>
    <row r="74" customHeight="1" spans="1:3">
      <c r="A74" s="45">
        <v>2010702</v>
      </c>
      <c r="B74" s="45" t="s">
        <v>912</v>
      </c>
      <c r="C74" s="46">
        <v>0</v>
      </c>
    </row>
    <row r="75" customHeight="1" spans="1:3">
      <c r="A75" s="45">
        <v>2010703</v>
      </c>
      <c r="B75" s="45" t="s">
        <v>913</v>
      </c>
      <c r="C75" s="46">
        <v>0</v>
      </c>
    </row>
    <row r="76" customHeight="1" spans="1:3">
      <c r="A76" s="45">
        <v>2010709</v>
      </c>
      <c r="B76" s="45" t="s">
        <v>952</v>
      </c>
      <c r="C76" s="46">
        <v>0</v>
      </c>
    </row>
    <row r="77" customHeight="1" spans="1:3">
      <c r="A77" s="45">
        <v>2010710</v>
      </c>
      <c r="B77" s="45" t="s">
        <v>956</v>
      </c>
      <c r="C77" s="46">
        <v>4703</v>
      </c>
    </row>
    <row r="78" customHeight="1" spans="1:3">
      <c r="A78" s="45">
        <v>2010750</v>
      </c>
      <c r="B78" s="45" t="s">
        <v>920</v>
      </c>
      <c r="C78" s="46">
        <v>0</v>
      </c>
    </row>
    <row r="79" customHeight="1" spans="1:3">
      <c r="A79" s="45">
        <v>2010799</v>
      </c>
      <c r="B79" s="45" t="s">
        <v>957</v>
      </c>
      <c r="C79" s="46">
        <v>0</v>
      </c>
    </row>
    <row r="80" customHeight="1" spans="1:3">
      <c r="A80" s="45">
        <v>20108</v>
      </c>
      <c r="B80" s="72" t="s">
        <v>958</v>
      </c>
      <c r="C80" s="26">
        <f>SUM(C81:C88)</f>
        <v>757</v>
      </c>
    </row>
    <row r="81" customHeight="1" spans="1:3">
      <c r="A81" s="45">
        <v>2010801</v>
      </c>
      <c r="B81" s="45" t="s">
        <v>911</v>
      </c>
      <c r="C81" s="46">
        <v>567</v>
      </c>
    </row>
    <row r="82" customHeight="1" spans="1:3">
      <c r="A82" s="45">
        <v>2010802</v>
      </c>
      <c r="B82" s="45" t="s">
        <v>912</v>
      </c>
      <c r="C82" s="46">
        <v>107</v>
      </c>
    </row>
    <row r="83" customHeight="1" spans="1:3">
      <c r="A83" s="45">
        <v>2010803</v>
      </c>
      <c r="B83" s="45" t="s">
        <v>913</v>
      </c>
      <c r="C83" s="46">
        <v>0</v>
      </c>
    </row>
    <row r="84" customHeight="1" spans="1:3">
      <c r="A84" s="45">
        <v>2010804</v>
      </c>
      <c r="B84" s="45" t="s">
        <v>959</v>
      </c>
      <c r="C84" s="46">
        <v>80</v>
      </c>
    </row>
    <row r="85" customHeight="1" spans="1:3">
      <c r="A85" s="45">
        <v>2010805</v>
      </c>
      <c r="B85" s="45" t="s">
        <v>960</v>
      </c>
      <c r="C85" s="46">
        <v>0</v>
      </c>
    </row>
    <row r="86" customHeight="1" spans="1:3">
      <c r="A86" s="45">
        <v>2010806</v>
      </c>
      <c r="B86" s="45" t="s">
        <v>952</v>
      </c>
      <c r="C86" s="46">
        <v>0</v>
      </c>
    </row>
    <row r="87" customHeight="1" spans="1:3">
      <c r="A87" s="45">
        <v>2010850</v>
      </c>
      <c r="B87" s="45" t="s">
        <v>920</v>
      </c>
      <c r="C87" s="46">
        <v>0</v>
      </c>
    </row>
    <row r="88" customHeight="1" spans="1:3">
      <c r="A88" s="45">
        <v>2010899</v>
      </c>
      <c r="B88" s="45" t="s">
        <v>961</v>
      </c>
      <c r="C88" s="46">
        <v>3</v>
      </c>
    </row>
    <row r="89" customHeight="1" spans="1:3">
      <c r="A89" s="45">
        <v>20109</v>
      </c>
      <c r="B89" s="72" t="s">
        <v>962</v>
      </c>
      <c r="C89" s="26">
        <f>SUM(C90:C101)</f>
        <v>0</v>
      </c>
    </row>
    <row r="90" customHeight="1" spans="1:3">
      <c r="A90" s="45">
        <v>2010901</v>
      </c>
      <c r="B90" s="45" t="s">
        <v>911</v>
      </c>
      <c r="C90" s="46">
        <v>0</v>
      </c>
    </row>
    <row r="91" customHeight="1" spans="1:3">
      <c r="A91" s="45">
        <v>2010902</v>
      </c>
      <c r="B91" s="45" t="s">
        <v>912</v>
      </c>
      <c r="C91" s="46">
        <v>0</v>
      </c>
    </row>
    <row r="92" customHeight="1" spans="1:3">
      <c r="A92" s="45">
        <v>2010903</v>
      </c>
      <c r="B92" s="45" t="s">
        <v>913</v>
      </c>
      <c r="C92" s="46">
        <v>0</v>
      </c>
    </row>
    <row r="93" customHeight="1" spans="1:3">
      <c r="A93" s="45">
        <v>2010905</v>
      </c>
      <c r="B93" s="45" t="s">
        <v>963</v>
      </c>
      <c r="C93" s="46">
        <v>0</v>
      </c>
    </row>
    <row r="94" customHeight="1" spans="1:3">
      <c r="A94" s="45">
        <v>2010907</v>
      </c>
      <c r="B94" s="45" t="s">
        <v>964</v>
      </c>
      <c r="C94" s="46">
        <v>0</v>
      </c>
    </row>
    <row r="95" customHeight="1" spans="1:3">
      <c r="A95" s="45">
        <v>2010908</v>
      </c>
      <c r="B95" s="45" t="s">
        <v>952</v>
      </c>
      <c r="C95" s="46">
        <v>0</v>
      </c>
    </row>
    <row r="96" customHeight="1" spans="1:3">
      <c r="A96" s="45">
        <v>2010909</v>
      </c>
      <c r="B96" s="45" t="s">
        <v>965</v>
      </c>
      <c r="C96" s="46">
        <v>0</v>
      </c>
    </row>
    <row r="97" customHeight="1" spans="1:3">
      <c r="A97" s="45">
        <v>2010910</v>
      </c>
      <c r="B97" s="45" t="s">
        <v>966</v>
      </c>
      <c r="C97" s="46">
        <v>0</v>
      </c>
    </row>
    <row r="98" customHeight="1" spans="1:3">
      <c r="A98" s="45">
        <v>2010911</v>
      </c>
      <c r="B98" s="45" t="s">
        <v>967</v>
      </c>
      <c r="C98" s="46">
        <v>0</v>
      </c>
    </row>
    <row r="99" customHeight="1" spans="1:3">
      <c r="A99" s="45">
        <v>2010912</v>
      </c>
      <c r="B99" s="45" t="s">
        <v>968</v>
      </c>
      <c r="C99" s="46">
        <v>0</v>
      </c>
    </row>
    <row r="100" customHeight="1" spans="1:3">
      <c r="A100" s="45">
        <v>2010950</v>
      </c>
      <c r="B100" s="45" t="s">
        <v>920</v>
      </c>
      <c r="C100" s="46">
        <v>0</v>
      </c>
    </row>
    <row r="101" customHeight="1" spans="1:3">
      <c r="A101" s="45">
        <v>2010999</v>
      </c>
      <c r="B101" s="45" t="s">
        <v>969</v>
      </c>
      <c r="C101" s="46">
        <v>0</v>
      </c>
    </row>
    <row r="102" customHeight="1" spans="1:3">
      <c r="A102" s="45">
        <v>20111</v>
      </c>
      <c r="B102" s="72" t="s">
        <v>970</v>
      </c>
      <c r="C102" s="26">
        <f>SUM(C103:C110)</f>
        <v>2418</v>
      </c>
    </row>
    <row r="103" customHeight="1" spans="1:3">
      <c r="A103" s="45">
        <v>2011101</v>
      </c>
      <c r="B103" s="45" t="s">
        <v>911</v>
      </c>
      <c r="C103" s="46">
        <v>1425</v>
      </c>
    </row>
    <row r="104" customHeight="1" spans="1:3">
      <c r="A104" s="45">
        <v>2011102</v>
      </c>
      <c r="B104" s="45" t="s">
        <v>912</v>
      </c>
      <c r="C104" s="46">
        <v>732</v>
      </c>
    </row>
    <row r="105" customHeight="1" spans="1:3">
      <c r="A105" s="45">
        <v>2011103</v>
      </c>
      <c r="B105" s="45" t="s">
        <v>913</v>
      </c>
      <c r="C105" s="46">
        <v>0</v>
      </c>
    </row>
    <row r="106" customHeight="1" spans="1:3">
      <c r="A106" s="45">
        <v>2011104</v>
      </c>
      <c r="B106" s="45" t="s">
        <v>971</v>
      </c>
      <c r="C106" s="46">
        <v>0</v>
      </c>
    </row>
    <row r="107" customHeight="1" spans="1:3">
      <c r="A107" s="45">
        <v>2011105</v>
      </c>
      <c r="B107" s="45" t="s">
        <v>972</v>
      </c>
      <c r="C107" s="46">
        <v>0</v>
      </c>
    </row>
    <row r="108" customHeight="1" spans="1:3">
      <c r="A108" s="45">
        <v>2011106</v>
      </c>
      <c r="B108" s="45" t="s">
        <v>973</v>
      </c>
      <c r="C108" s="46">
        <v>211</v>
      </c>
    </row>
    <row r="109" customHeight="1" spans="1:3">
      <c r="A109" s="45">
        <v>2011150</v>
      </c>
      <c r="B109" s="45" t="s">
        <v>920</v>
      </c>
      <c r="C109" s="46">
        <v>0</v>
      </c>
    </row>
    <row r="110" customHeight="1" spans="1:3">
      <c r="A110" s="45">
        <v>2011199</v>
      </c>
      <c r="B110" s="45" t="s">
        <v>974</v>
      </c>
      <c r="C110" s="46">
        <v>50</v>
      </c>
    </row>
    <row r="111" customHeight="1" spans="1:3">
      <c r="A111" s="45">
        <v>20113</v>
      </c>
      <c r="B111" s="72" t="s">
        <v>975</v>
      </c>
      <c r="C111" s="26">
        <f>SUM(C112:C121)</f>
        <v>965</v>
      </c>
    </row>
    <row r="112" customHeight="1" spans="1:3">
      <c r="A112" s="45">
        <v>2011301</v>
      </c>
      <c r="B112" s="45" t="s">
        <v>911</v>
      </c>
      <c r="C112" s="46">
        <v>461</v>
      </c>
    </row>
    <row r="113" customHeight="1" spans="1:3">
      <c r="A113" s="45">
        <v>2011302</v>
      </c>
      <c r="B113" s="45" t="s">
        <v>912</v>
      </c>
      <c r="C113" s="46">
        <v>26</v>
      </c>
    </row>
    <row r="114" customHeight="1" spans="1:3">
      <c r="A114" s="45">
        <v>2011303</v>
      </c>
      <c r="B114" s="45" t="s">
        <v>913</v>
      </c>
      <c r="C114" s="46">
        <v>0</v>
      </c>
    </row>
    <row r="115" customHeight="1" spans="1:3">
      <c r="A115" s="45">
        <v>2011304</v>
      </c>
      <c r="B115" s="45" t="s">
        <v>976</v>
      </c>
      <c r="C115" s="46">
        <v>20</v>
      </c>
    </row>
    <row r="116" customHeight="1" spans="1:3">
      <c r="A116" s="45">
        <v>2011305</v>
      </c>
      <c r="B116" s="45" t="s">
        <v>977</v>
      </c>
      <c r="C116" s="46">
        <v>0</v>
      </c>
    </row>
    <row r="117" customHeight="1" spans="1:3">
      <c r="A117" s="45">
        <v>2011306</v>
      </c>
      <c r="B117" s="45" t="s">
        <v>978</v>
      </c>
      <c r="C117" s="46">
        <v>0</v>
      </c>
    </row>
    <row r="118" customHeight="1" spans="1:3">
      <c r="A118" s="45">
        <v>2011307</v>
      </c>
      <c r="B118" s="45" t="s">
        <v>979</v>
      </c>
      <c r="C118" s="46">
        <v>217</v>
      </c>
    </row>
    <row r="119" customHeight="1" spans="1:3">
      <c r="A119" s="45">
        <v>2011308</v>
      </c>
      <c r="B119" s="45" t="s">
        <v>980</v>
      </c>
      <c r="C119" s="46">
        <v>241</v>
      </c>
    </row>
    <row r="120" customHeight="1" spans="1:3">
      <c r="A120" s="45">
        <v>2011350</v>
      </c>
      <c r="B120" s="45" t="s">
        <v>920</v>
      </c>
      <c r="C120" s="46">
        <v>0</v>
      </c>
    </row>
    <row r="121" customHeight="1" spans="1:3">
      <c r="A121" s="45">
        <v>2011399</v>
      </c>
      <c r="B121" s="45" t="s">
        <v>981</v>
      </c>
      <c r="C121" s="46">
        <v>0</v>
      </c>
    </row>
    <row r="122" customHeight="1" spans="1:3">
      <c r="A122" s="45">
        <v>20114</v>
      </c>
      <c r="B122" s="72" t="s">
        <v>982</v>
      </c>
      <c r="C122" s="26">
        <f>SUM(C123:C133)</f>
        <v>20</v>
      </c>
    </row>
    <row r="123" customHeight="1" spans="1:3">
      <c r="A123" s="45">
        <v>2011401</v>
      </c>
      <c r="B123" s="45" t="s">
        <v>911</v>
      </c>
      <c r="C123" s="46">
        <v>0</v>
      </c>
    </row>
    <row r="124" customHeight="1" spans="1:3">
      <c r="A124" s="45">
        <v>2011402</v>
      </c>
      <c r="B124" s="45" t="s">
        <v>912</v>
      </c>
      <c r="C124" s="46">
        <v>0</v>
      </c>
    </row>
    <row r="125" customHeight="1" spans="1:3">
      <c r="A125" s="45">
        <v>2011403</v>
      </c>
      <c r="B125" s="45" t="s">
        <v>913</v>
      </c>
      <c r="C125" s="46">
        <v>0</v>
      </c>
    </row>
    <row r="126" customHeight="1" spans="1:3">
      <c r="A126" s="45">
        <v>2011404</v>
      </c>
      <c r="B126" s="45" t="s">
        <v>983</v>
      </c>
      <c r="C126" s="46">
        <v>0</v>
      </c>
    </row>
    <row r="127" customHeight="1" spans="1:3">
      <c r="A127" s="45">
        <v>2011405</v>
      </c>
      <c r="B127" s="45" t="s">
        <v>984</v>
      </c>
      <c r="C127" s="46">
        <v>0</v>
      </c>
    </row>
    <row r="128" customHeight="1" spans="1:3">
      <c r="A128" s="45">
        <v>2011408</v>
      </c>
      <c r="B128" s="45" t="s">
        <v>985</v>
      </c>
      <c r="C128" s="46">
        <v>0</v>
      </c>
    </row>
    <row r="129" customHeight="1" spans="1:3">
      <c r="A129" s="45">
        <v>2011409</v>
      </c>
      <c r="B129" s="45" t="s">
        <v>986</v>
      </c>
      <c r="C129" s="46">
        <v>20</v>
      </c>
    </row>
    <row r="130" customHeight="1" spans="1:3">
      <c r="A130" s="45">
        <v>2011410</v>
      </c>
      <c r="B130" s="45" t="s">
        <v>987</v>
      </c>
      <c r="C130" s="46">
        <v>0</v>
      </c>
    </row>
    <row r="131" customHeight="1" spans="1:3">
      <c r="A131" s="45">
        <v>2011411</v>
      </c>
      <c r="B131" s="45" t="s">
        <v>988</v>
      </c>
      <c r="C131" s="46">
        <v>0</v>
      </c>
    </row>
    <row r="132" customHeight="1" spans="1:3">
      <c r="A132" s="45">
        <v>2011450</v>
      </c>
      <c r="B132" s="45" t="s">
        <v>920</v>
      </c>
      <c r="C132" s="46">
        <v>0</v>
      </c>
    </row>
    <row r="133" customHeight="1" spans="1:3">
      <c r="A133" s="45">
        <v>2011499</v>
      </c>
      <c r="B133" s="45" t="s">
        <v>989</v>
      </c>
      <c r="C133" s="46">
        <v>0</v>
      </c>
    </row>
    <row r="134" customHeight="1" spans="1:3">
      <c r="A134" s="45">
        <v>20123</v>
      </c>
      <c r="B134" s="72" t="s">
        <v>990</v>
      </c>
      <c r="C134" s="26">
        <f>SUM(C135:C140)</f>
        <v>45</v>
      </c>
    </row>
    <row r="135" customHeight="1" spans="1:3">
      <c r="A135" s="45">
        <v>2012301</v>
      </c>
      <c r="B135" s="45" t="s">
        <v>911</v>
      </c>
      <c r="C135" s="46">
        <v>0</v>
      </c>
    </row>
    <row r="136" customHeight="1" spans="1:3">
      <c r="A136" s="45">
        <v>2012302</v>
      </c>
      <c r="B136" s="45" t="s">
        <v>912</v>
      </c>
      <c r="C136" s="46">
        <v>0</v>
      </c>
    </row>
    <row r="137" customHeight="1" spans="1:3">
      <c r="A137" s="45">
        <v>2012303</v>
      </c>
      <c r="B137" s="45" t="s">
        <v>913</v>
      </c>
      <c r="C137" s="46">
        <v>0</v>
      </c>
    </row>
    <row r="138" customHeight="1" spans="1:3">
      <c r="A138" s="45">
        <v>2012304</v>
      </c>
      <c r="B138" s="45" t="s">
        <v>991</v>
      </c>
      <c r="C138" s="46">
        <v>45</v>
      </c>
    </row>
    <row r="139" customHeight="1" spans="1:3">
      <c r="A139" s="45">
        <v>2012350</v>
      </c>
      <c r="B139" s="45" t="s">
        <v>920</v>
      </c>
      <c r="C139" s="46">
        <v>0</v>
      </c>
    </row>
    <row r="140" customHeight="1" spans="1:3">
      <c r="A140" s="45">
        <v>2012399</v>
      </c>
      <c r="B140" s="45" t="s">
        <v>992</v>
      </c>
      <c r="C140" s="46">
        <v>0</v>
      </c>
    </row>
    <row r="141" customHeight="1" spans="1:3">
      <c r="A141" s="45">
        <v>20125</v>
      </c>
      <c r="B141" s="72" t="s">
        <v>993</v>
      </c>
      <c r="C141" s="26">
        <f>SUM(C142:C148)</f>
        <v>0</v>
      </c>
    </row>
    <row r="142" customHeight="1" spans="1:3">
      <c r="A142" s="45">
        <v>2012501</v>
      </c>
      <c r="B142" s="45" t="s">
        <v>911</v>
      </c>
      <c r="C142" s="46">
        <v>0</v>
      </c>
    </row>
    <row r="143" customHeight="1" spans="1:3">
      <c r="A143" s="45">
        <v>2012502</v>
      </c>
      <c r="B143" s="45" t="s">
        <v>912</v>
      </c>
      <c r="C143" s="46">
        <v>0</v>
      </c>
    </row>
    <row r="144" customHeight="1" spans="1:3">
      <c r="A144" s="45">
        <v>2012503</v>
      </c>
      <c r="B144" s="45" t="s">
        <v>913</v>
      </c>
      <c r="C144" s="46">
        <v>0</v>
      </c>
    </row>
    <row r="145" customHeight="1" spans="1:3">
      <c r="A145" s="45">
        <v>2012504</v>
      </c>
      <c r="B145" s="45" t="s">
        <v>994</v>
      </c>
      <c r="C145" s="46">
        <v>0</v>
      </c>
    </row>
    <row r="146" customHeight="1" spans="1:3">
      <c r="A146" s="45">
        <v>2012505</v>
      </c>
      <c r="B146" s="45" t="s">
        <v>995</v>
      </c>
      <c r="C146" s="46">
        <v>0</v>
      </c>
    </row>
    <row r="147" customHeight="1" spans="1:3">
      <c r="A147" s="45">
        <v>2012550</v>
      </c>
      <c r="B147" s="45" t="s">
        <v>920</v>
      </c>
      <c r="C147" s="46">
        <v>0</v>
      </c>
    </row>
    <row r="148" customHeight="1" spans="1:3">
      <c r="A148" s="45">
        <v>2012599</v>
      </c>
      <c r="B148" s="45" t="s">
        <v>996</v>
      </c>
      <c r="C148" s="46">
        <v>0</v>
      </c>
    </row>
    <row r="149" customHeight="1" spans="1:3">
      <c r="A149" s="45">
        <v>20126</v>
      </c>
      <c r="B149" s="72" t="s">
        <v>997</v>
      </c>
      <c r="C149" s="26">
        <f>SUM(C150:C154)</f>
        <v>283</v>
      </c>
    </row>
    <row r="150" customHeight="1" spans="1:3">
      <c r="A150" s="45">
        <v>2012601</v>
      </c>
      <c r="B150" s="45" t="s">
        <v>911</v>
      </c>
      <c r="C150" s="46">
        <v>136</v>
      </c>
    </row>
    <row r="151" customHeight="1" spans="1:3">
      <c r="A151" s="45">
        <v>2012602</v>
      </c>
      <c r="B151" s="45" t="s">
        <v>912</v>
      </c>
      <c r="C151" s="46">
        <v>87</v>
      </c>
    </row>
    <row r="152" customHeight="1" spans="1:3">
      <c r="A152" s="45">
        <v>2012603</v>
      </c>
      <c r="B152" s="45" t="s">
        <v>913</v>
      </c>
      <c r="C152" s="46">
        <v>0</v>
      </c>
    </row>
    <row r="153" customHeight="1" spans="1:3">
      <c r="A153" s="45">
        <v>2012604</v>
      </c>
      <c r="B153" s="45" t="s">
        <v>998</v>
      </c>
      <c r="C153" s="46">
        <v>60</v>
      </c>
    </row>
    <row r="154" customHeight="1" spans="1:3">
      <c r="A154" s="45">
        <v>2012699</v>
      </c>
      <c r="B154" s="45" t="s">
        <v>999</v>
      </c>
      <c r="C154" s="46">
        <v>0</v>
      </c>
    </row>
    <row r="155" customHeight="1" spans="1:3">
      <c r="A155" s="45">
        <v>20128</v>
      </c>
      <c r="B155" s="72" t="s">
        <v>1000</v>
      </c>
      <c r="C155" s="26">
        <f>SUM(C156:C161)</f>
        <v>198</v>
      </c>
    </row>
    <row r="156" customHeight="1" spans="1:3">
      <c r="A156" s="45">
        <v>2012801</v>
      </c>
      <c r="B156" s="45" t="s">
        <v>911</v>
      </c>
      <c r="C156" s="46">
        <v>126</v>
      </c>
    </row>
    <row r="157" customHeight="1" spans="1:3">
      <c r="A157" s="45">
        <v>2012802</v>
      </c>
      <c r="B157" s="45" t="s">
        <v>912</v>
      </c>
      <c r="C157" s="46">
        <v>72</v>
      </c>
    </row>
    <row r="158" customHeight="1" spans="1:3">
      <c r="A158" s="45">
        <v>2012803</v>
      </c>
      <c r="B158" s="45" t="s">
        <v>913</v>
      </c>
      <c r="C158" s="46">
        <v>0</v>
      </c>
    </row>
    <row r="159" customHeight="1" spans="1:3">
      <c r="A159" s="45">
        <v>2012804</v>
      </c>
      <c r="B159" s="45" t="s">
        <v>925</v>
      </c>
      <c r="C159" s="46">
        <v>0</v>
      </c>
    </row>
    <row r="160" customHeight="1" spans="1:3">
      <c r="A160" s="45">
        <v>2012850</v>
      </c>
      <c r="B160" s="45" t="s">
        <v>920</v>
      </c>
      <c r="C160" s="46">
        <v>0</v>
      </c>
    </row>
    <row r="161" customHeight="1" spans="1:3">
      <c r="A161" s="45">
        <v>2012899</v>
      </c>
      <c r="B161" s="45" t="s">
        <v>1001</v>
      </c>
      <c r="C161" s="46">
        <v>0</v>
      </c>
    </row>
    <row r="162" customHeight="1" spans="1:3">
      <c r="A162" s="45">
        <v>20129</v>
      </c>
      <c r="B162" s="72" t="s">
        <v>1002</v>
      </c>
      <c r="C162" s="26">
        <f>SUM(C163:C168)</f>
        <v>683</v>
      </c>
    </row>
    <row r="163" customHeight="1" spans="1:3">
      <c r="A163" s="45">
        <v>2012901</v>
      </c>
      <c r="B163" s="45" t="s">
        <v>911</v>
      </c>
      <c r="C163" s="46">
        <v>408</v>
      </c>
    </row>
    <row r="164" customHeight="1" spans="1:3">
      <c r="A164" s="45">
        <v>2012902</v>
      </c>
      <c r="B164" s="45" t="s">
        <v>912</v>
      </c>
      <c r="C164" s="46">
        <v>132</v>
      </c>
    </row>
    <row r="165" customHeight="1" spans="1:3">
      <c r="A165" s="45">
        <v>2012903</v>
      </c>
      <c r="B165" s="45" t="s">
        <v>913</v>
      </c>
      <c r="C165" s="46">
        <v>0</v>
      </c>
    </row>
    <row r="166" customHeight="1" spans="1:3">
      <c r="A166" s="45">
        <v>2012906</v>
      </c>
      <c r="B166" s="45" t="s">
        <v>1003</v>
      </c>
      <c r="C166" s="46">
        <v>143</v>
      </c>
    </row>
    <row r="167" customHeight="1" spans="1:3">
      <c r="A167" s="45">
        <v>2012950</v>
      </c>
      <c r="B167" s="45" t="s">
        <v>920</v>
      </c>
      <c r="C167" s="46">
        <v>0</v>
      </c>
    </row>
    <row r="168" customHeight="1" spans="1:3">
      <c r="A168" s="45">
        <v>2012999</v>
      </c>
      <c r="B168" s="45" t="s">
        <v>1004</v>
      </c>
      <c r="C168" s="46">
        <v>0</v>
      </c>
    </row>
    <row r="169" customHeight="1" spans="1:3">
      <c r="A169" s="45">
        <v>20131</v>
      </c>
      <c r="B169" s="72" t="s">
        <v>1005</v>
      </c>
      <c r="C169" s="26">
        <f>SUM(C170:C175)</f>
        <v>2971</v>
      </c>
    </row>
    <row r="170" customHeight="1" spans="1:3">
      <c r="A170" s="45">
        <v>2013101</v>
      </c>
      <c r="B170" s="45" t="s">
        <v>911</v>
      </c>
      <c r="C170" s="46">
        <v>1443</v>
      </c>
    </row>
    <row r="171" customHeight="1" spans="1:3">
      <c r="A171" s="45">
        <v>2013102</v>
      </c>
      <c r="B171" s="45" t="s">
        <v>912</v>
      </c>
      <c r="C171" s="46">
        <v>1028</v>
      </c>
    </row>
    <row r="172" customHeight="1" spans="1:3">
      <c r="A172" s="45">
        <v>2013103</v>
      </c>
      <c r="B172" s="45" t="s">
        <v>913</v>
      </c>
      <c r="C172" s="46">
        <v>0</v>
      </c>
    </row>
    <row r="173" customHeight="1" spans="1:3">
      <c r="A173" s="45">
        <v>2013105</v>
      </c>
      <c r="B173" s="45" t="s">
        <v>1006</v>
      </c>
      <c r="C173" s="46">
        <v>500</v>
      </c>
    </row>
    <row r="174" customHeight="1" spans="1:3">
      <c r="A174" s="45">
        <v>2013150</v>
      </c>
      <c r="B174" s="45" t="s">
        <v>920</v>
      </c>
      <c r="C174" s="46">
        <v>0</v>
      </c>
    </row>
    <row r="175" customHeight="1" spans="1:3">
      <c r="A175" s="45">
        <v>2013199</v>
      </c>
      <c r="B175" s="45" t="s">
        <v>1007</v>
      </c>
      <c r="C175" s="46">
        <v>0</v>
      </c>
    </row>
    <row r="176" customHeight="1" spans="1:3">
      <c r="A176" s="45">
        <v>20132</v>
      </c>
      <c r="B176" s="72" t="s">
        <v>1008</v>
      </c>
      <c r="C176" s="26">
        <f>SUM(C177:C182)</f>
        <v>1567</v>
      </c>
    </row>
    <row r="177" customHeight="1" spans="1:3">
      <c r="A177" s="45">
        <v>2013201</v>
      </c>
      <c r="B177" s="45" t="s">
        <v>911</v>
      </c>
      <c r="C177" s="46">
        <v>489</v>
      </c>
    </row>
    <row r="178" customHeight="1" spans="1:3">
      <c r="A178" s="45">
        <v>2013202</v>
      </c>
      <c r="B178" s="45" t="s">
        <v>912</v>
      </c>
      <c r="C178" s="46">
        <v>722</v>
      </c>
    </row>
    <row r="179" customHeight="1" spans="1:3">
      <c r="A179" s="45">
        <v>2013203</v>
      </c>
      <c r="B179" s="45" t="s">
        <v>913</v>
      </c>
      <c r="C179" s="46">
        <v>0</v>
      </c>
    </row>
    <row r="180" customHeight="1" spans="1:3">
      <c r="A180" s="45">
        <v>2013204</v>
      </c>
      <c r="B180" s="45" t="s">
        <v>1009</v>
      </c>
      <c r="C180" s="46">
        <v>0</v>
      </c>
    </row>
    <row r="181" customHeight="1" spans="1:3">
      <c r="A181" s="45">
        <v>2013250</v>
      </c>
      <c r="B181" s="45" t="s">
        <v>920</v>
      </c>
      <c r="C181" s="46">
        <v>0</v>
      </c>
    </row>
    <row r="182" customHeight="1" spans="1:3">
      <c r="A182" s="45">
        <v>2013299</v>
      </c>
      <c r="B182" s="45" t="s">
        <v>1010</v>
      </c>
      <c r="C182" s="46">
        <v>356</v>
      </c>
    </row>
    <row r="183" customHeight="1" spans="1:3">
      <c r="A183" s="45">
        <v>20133</v>
      </c>
      <c r="B183" s="72" t="s">
        <v>1011</v>
      </c>
      <c r="C183" s="26">
        <f>SUM(C184:C189)</f>
        <v>690</v>
      </c>
    </row>
    <row r="184" customHeight="1" spans="1:3">
      <c r="A184" s="45">
        <v>2013301</v>
      </c>
      <c r="B184" s="45" t="s">
        <v>911</v>
      </c>
      <c r="C184" s="46">
        <v>178</v>
      </c>
    </row>
    <row r="185" customHeight="1" spans="1:3">
      <c r="A185" s="45">
        <v>2013302</v>
      </c>
      <c r="B185" s="45" t="s">
        <v>912</v>
      </c>
      <c r="C185" s="46">
        <v>451</v>
      </c>
    </row>
    <row r="186" customHeight="1" spans="1:3">
      <c r="A186" s="45">
        <v>2013303</v>
      </c>
      <c r="B186" s="45" t="s">
        <v>913</v>
      </c>
      <c r="C186" s="46">
        <v>0</v>
      </c>
    </row>
    <row r="187" customHeight="1" spans="1:3">
      <c r="A187" s="45">
        <v>2013304</v>
      </c>
      <c r="B187" s="45" t="s">
        <v>1012</v>
      </c>
      <c r="C187" s="46">
        <v>0</v>
      </c>
    </row>
    <row r="188" customHeight="1" spans="1:3">
      <c r="A188" s="45">
        <v>2013350</v>
      </c>
      <c r="B188" s="45" t="s">
        <v>920</v>
      </c>
      <c r="C188" s="46">
        <v>0</v>
      </c>
    </row>
    <row r="189" customHeight="1" spans="1:3">
      <c r="A189" s="45">
        <v>2013399</v>
      </c>
      <c r="B189" s="45" t="s">
        <v>1013</v>
      </c>
      <c r="C189" s="46">
        <v>61</v>
      </c>
    </row>
    <row r="190" customHeight="1" spans="1:3">
      <c r="A190" s="45">
        <v>20134</v>
      </c>
      <c r="B190" s="72" t="s">
        <v>1014</v>
      </c>
      <c r="C190" s="26">
        <f>SUM(C191:C197)</f>
        <v>332</v>
      </c>
    </row>
    <row r="191" customHeight="1" spans="1:3">
      <c r="A191" s="45">
        <v>2013401</v>
      </c>
      <c r="B191" s="45" t="s">
        <v>911</v>
      </c>
      <c r="C191" s="46">
        <v>190</v>
      </c>
    </row>
    <row r="192" customHeight="1" spans="1:3">
      <c r="A192" s="45">
        <v>2013402</v>
      </c>
      <c r="B192" s="45" t="s">
        <v>912</v>
      </c>
      <c r="C192" s="46">
        <v>75</v>
      </c>
    </row>
    <row r="193" customHeight="1" spans="1:3">
      <c r="A193" s="45">
        <v>2013403</v>
      </c>
      <c r="B193" s="45" t="s">
        <v>913</v>
      </c>
      <c r="C193" s="46">
        <v>0</v>
      </c>
    </row>
    <row r="194" customHeight="1" spans="1:3">
      <c r="A194" s="45">
        <v>2013404</v>
      </c>
      <c r="B194" s="45" t="s">
        <v>1015</v>
      </c>
      <c r="C194" s="46">
        <v>33</v>
      </c>
    </row>
    <row r="195" customHeight="1" spans="1:3">
      <c r="A195" s="45">
        <v>2013405</v>
      </c>
      <c r="B195" s="45" t="s">
        <v>1016</v>
      </c>
      <c r="C195" s="46">
        <v>5</v>
      </c>
    </row>
    <row r="196" customHeight="1" spans="1:3">
      <c r="A196" s="45">
        <v>2013450</v>
      </c>
      <c r="B196" s="45" t="s">
        <v>920</v>
      </c>
      <c r="C196" s="46">
        <v>0</v>
      </c>
    </row>
    <row r="197" customHeight="1" spans="1:3">
      <c r="A197" s="45">
        <v>2013499</v>
      </c>
      <c r="B197" s="45" t="s">
        <v>1017</v>
      </c>
      <c r="C197" s="46">
        <v>29</v>
      </c>
    </row>
    <row r="198" customHeight="1" spans="1:3">
      <c r="A198" s="45">
        <v>20135</v>
      </c>
      <c r="B198" s="72" t="s">
        <v>1018</v>
      </c>
      <c r="C198" s="26">
        <f>SUM(C199:C203)</f>
        <v>0</v>
      </c>
    </row>
    <row r="199" customHeight="1" spans="1:3">
      <c r="A199" s="45">
        <v>2013501</v>
      </c>
      <c r="B199" s="45" t="s">
        <v>911</v>
      </c>
      <c r="C199" s="46">
        <v>0</v>
      </c>
    </row>
    <row r="200" customHeight="1" spans="1:3">
      <c r="A200" s="45">
        <v>2013502</v>
      </c>
      <c r="B200" s="45" t="s">
        <v>912</v>
      </c>
      <c r="C200" s="46">
        <v>0</v>
      </c>
    </row>
    <row r="201" customHeight="1" spans="1:3">
      <c r="A201" s="45">
        <v>2013503</v>
      </c>
      <c r="B201" s="45" t="s">
        <v>913</v>
      </c>
      <c r="C201" s="46">
        <v>0</v>
      </c>
    </row>
    <row r="202" customHeight="1" spans="1:3">
      <c r="A202" s="45">
        <v>2013550</v>
      </c>
      <c r="B202" s="45" t="s">
        <v>920</v>
      </c>
      <c r="C202" s="46">
        <v>0</v>
      </c>
    </row>
    <row r="203" customHeight="1" spans="1:3">
      <c r="A203" s="45">
        <v>2013599</v>
      </c>
      <c r="B203" s="45" t="s">
        <v>1019</v>
      </c>
      <c r="C203" s="46">
        <v>0</v>
      </c>
    </row>
    <row r="204" customHeight="1" spans="1:3">
      <c r="A204" s="45">
        <v>20136</v>
      </c>
      <c r="B204" s="72" t="s">
        <v>1020</v>
      </c>
      <c r="C204" s="26">
        <f>SUM(C205:C209)</f>
        <v>54</v>
      </c>
    </row>
    <row r="205" customHeight="1" spans="1:3">
      <c r="A205" s="45">
        <v>2013601</v>
      </c>
      <c r="B205" s="45" t="s">
        <v>911</v>
      </c>
      <c r="C205" s="46">
        <v>0</v>
      </c>
    </row>
    <row r="206" customHeight="1" spans="1:3">
      <c r="A206" s="45">
        <v>2013602</v>
      </c>
      <c r="B206" s="45" t="s">
        <v>912</v>
      </c>
      <c r="C206" s="46">
        <v>54</v>
      </c>
    </row>
    <row r="207" customHeight="1" spans="1:3">
      <c r="A207" s="45">
        <v>2013603</v>
      </c>
      <c r="B207" s="45" t="s">
        <v>913</v>
      </c>
      <c r="C207" s="46">
        <v>0</v>
      </c>
    </row>
    <row r="208" customHeight="1" spans="1:3">
      <c r="A208" s="45">
        <v>2013650</v>
      </c>
      <c r="B208" s="45" t="s">
        <v>920</v>
      </c>
      <c r="C208" s="46">
        <v>0</v>
      </c>
    </row>
    <row r="209" customHeight="1" spans="1:3">
      <c r="A209" s="45">
        <v>2013699</v>
      </c>
      <c r="B209" s="45" t="s">
        <v>1021</v>
      </c>
      <c r="C209" s="46">
        <v>0</v>
      </c>
    </row>
    <row r="210" customHeight="1" spans="1:3">
      <c r="A210" s="45">
        <v>20137</v>
      </c>
      <c r="B210" s="72" t="s">
        <v>1022</v>
      </c>
      <c r="C210" s="26">
        <f>SUM(C211:C216)</f>
        <v>242</v>
      </c>
    </row>
    <row r="211" customHeight="1" spans="1:3">
      <c r="A211" s="45">
        <v>2013701</v>
      </c>
      <c r="B211" s="45" t="s">
        <v>911</v>
      </c>
      <c r="C211" s="46">
        <v>123</v>
      </c>
    </row>
    <row r="212" customHeight="1" spans="1:3">
      <c r="A212" s="45">
        <v>2013702</v>
      </c>
      <c r="B212" s="45" t="s">
        <v>912</v>
      </c>
      <c r="C212" s="46">
        <v>99</v>
      </c>
    </row>
    <row r="213" customHeight="1" spans="1:3">
      <c r="A213" s="45">
        <v>2013703</v>
      </c>
      <c r="B213" s="45" t="s">
        <v>913</v>
      </c>
      <c r="C213" s="46">
        <v>0</v>
      </c>
    </row>
    <row r="214" customHeight="1" spans="1:3">
      <c r="A214" s="45">
        <v>2013704</v>
      </c>
      <c r="B214" s="45" t="s">
        <v>1023</v>
      </c>
      <c r="C214" s="46">
        <v>20</v>
      </c>
    </row>
    <row r="215" customHeight="1" spans="1:3">
      <c r="A215" s="45">
        <v>2013750</v>
      </c>
      <c r="B215" s="45" t="s">
        <v>920</v>
      </c>
      <c r="C215" s="46">
        <v>0</v>
      </c>
    </row>
    <row r="216" customHeight="1" spans="1:3">
      <c r="A216" s="45">
        <v>2013799</v>
      </c>
      <c r="B216" s="45" t="s">
        <v>1024</v>
      </c>
      <c r="C216" s="46">
        <v>0</v>
      </c>
    </row>
    <row r="217" customHeight="1" spans="1:3">
      <c r="A217" s="45">
        <v>20138</v>
      </c>
      <c r="B217" s="72" t="s">
        <v>1025</v>
      </c>
      <c r="C217" s="26">
        <f>SUM(C218:C231)</f>
        <v>2609</v>
      </c>
    </row>
    <row r="218" customHeight="1" spans="1:3">
      <c r="A218" s="45">
        <v>2013801</v>
      </c>
      <c r="B218" s="45" t="s">
        <v>911</v>
      </c>
      <c r="C218" s="46">
        <v>1682</v>
      </c>
    </row>
    <row r="219" customHeight="1" spans="1:3">
      <c r="A219" s="45">
        <v>2013802</v>
      </c>
      <c r="B219" s="45" t="s">
        <v>912</v>
      </c>
      <c r="C219" s="46">
        <v>256</v>
      </c>
    </row>
    <row r="220" customHeight="1" spans="1:3">
      <c r="A220" s="45">
        <v>2013803</v>
      </c>
      <c r="B220" s="45" t="s">
        <v>913</v>
      </c>
      <c r="C220" s="46">
        <v>0</v>
      </c>
    </row>
    <row r="221" customHeight="1" spans="1:3">
      <c r="A221" s="45">
        <v>2013804</v>
      </c>
      <c r="B221" s="45" t="s">
        <v>1026</v>
      </c>
      <c r="C221" s="46">
        <v>70</v>
      </c>
    </row>
    <row r="222" customHeight="1" spans="1:3">
      <c r="A222" s="45">
        <v>2013805</v>
      </c>
      <c r="B222" s="45" t="s">
        <v>1027</v>
      </c>
      <c r="C222" s="46">
        <v>217</v>
      </c>
    </row>
    <row r="223" customHeight="1" spans="1:3">
      <c r="A223" s="45">
        <v>2013808</v>
      </c>
      <c r="B223" s="45" t="s">
        <v>952</v>
      </c>
      <c r="C223" s="46">
        <v>0</v>
      </c>
    </row>
    <row r="224" customHeight="1" spans="1:3">
      <c r="A224" s="45">
        <v>2013810</v>
      </c>
      <c r="B224" s="45" t="s">
        <v>1028</v>
      </c>
      <c r="C224" s="46">
        <v>23</v>
      </c>
    </row>
    <row r="225" customHeight="1" spans="1:3">
      <c r="A225" s="45">
        <v>2013812</v>
      </c>
      <c r="B225" s="45" t="s">
        <v>1029</v>
      </c>
      <c r="C225" s="46">
        <v>3</v>
      </c>
    </row>
    <row r="226" customHeight="1" spans="1:3">
      <c r="A226" s="45">
        <v>2013813</v>
      </c>
      <c r="B226" s="45" t="s">
        <v>1030</v>
      </c>
      <c r="C226" s="46">
        <v>0</v>
      </c>
    </row>
    <row r="227" customHeight="1" spans="1:3">
      <c r="A227" s="45">
        <v>2013814</v>
      </c>
      <c r="B227" s="45" t="s">
        <v>1031</v>
      </c>
      <c r="C227" s="46">
        <v>0</v>
      </c>
    </row>
    <row r="228" customHeight="1" spans="1:3">
      <c r="A228" s="45">
        <v>2013815</v>
      </c>
      <c r="B228" s="45" t="s">
        <v>1032</v>
      </c>
      <c r="C228" s="46">
        <v>0</v>
      </c>
    </row>
    <row r="229" customHeight="1" spans="1:3">
      <c r="A229" s="45">
        <v>2013816</v>
      </c>
      <c r="B229" s="45" t="s">
        <v>1033</v>
      </c>
      <c r="C229" s="46">
        <v>204</v>
      </c>
    </row>
    <row r="230" customHeight="1" spans="1:3">
      <c r="A230" s="45">
        <v>2013850</v>
      </c>
      <c r="B230" s="45" t="s">
        <v>920</v>
      </c>
      <c r="C230" s="46">
        <v>0</v>
      </c>
    </row>
    <row r="231" customHeight="1" spans="1:3">
      <c r="A231" s="45">
        <v>2013899</v>
      </c>
      <c r="B231" s="45" t="s">
        <v>1034</v>
      </c>
      <c r="C231" s="46">
        <v>154</v>
      </c>
    </row>
    <row r="232" customHeight="1" spans="1:3">
      <c r="A232" s="45">
        <v>20199</v>
      </c>
      <c r="B232" s="72" t="s">
        <v>1035</v>
      </c>
      <c r="C232" s="26">
        <f>SUM(C233:C234)</f>
        <v>7</v>
      </c>
    </row>
    <row r="233" customHeight="1" spans="1:3">
      <c r="A233" s="45">
        <v>2019901</v>
      </c>
      <c r="B233" s="45" t="s">
        <v>1036</v>
      </c>
      <c r="C233" s="46">
        <v>0</v>
      </c>
    </row>
    <row r="234" customHeight="1" spans="1:3">
      <c r="A234" s="45">
        <v>2019999</v>
      </c>
      <c r="B234" s="45" t="s">
        <v>1037</v>
      </c>
      <c r="C234" s="46">
        <v>7</v>
      </c>
    </row>
    <row r="235" customHeight="1" spans="1:3">
      <c r="A235" s="45">
        <v>202</v>
      </c>
      <c r="B235" s="72" t="s">
        <v>1038</v>
      </c>
      <c r="C235" s="26">
        <f>SUM(C236,C243,C246,C249,C255,C260,C262,C267,C273)</f>
        <v>0</v>
      </c>
    </row>
    <row r="236" customHeight="1" spans="1:3">
      <c r="A236" s="45">
        <v>20201</v>
      </c>
      <c r="B236" s="72" t="s">
        <v>1039</v>
      </c>
      <c r="C236" s="26">
        <f>SUM(C237:C242)</f>
        <v>0</v>
      </c>
    </row>
    <row r="237" customHeight="1" spans="1:3">
      <c r="A237" s="45">
        <v>2020101</v>
      </c>
      <c r="B237" s="45" t="s">
        <v>911</v>
      </c>
      <c r="C237" s="46">
        <v>0</v>
      </c>
    </row>
    <row r="238" customHeight="1" spans="1:3">
      <c r="A238" s="45">
        <v>2020102</v>
      </c>
      <c r="B238" s="45" t="s">
        <v>912</v>
      </c>
      <c r="C238" s="46">
        <v>0</v>
      </c>
    </row>
    <row r="239" customHeight="1" spans="1:3">
      <c r="A239" s="45">
        <v>2020103</v>
      </c>
      <c r="B239" s="45" t="s">
        <v>913</v>
      </c>
      <c r="C239" s="46">
        <v>0</v>
      </c>
    </row>
    <row r="240" customHeight="1" spans="1:3">
      <c r="A240" s="45">
        <v>2020104</v>
      </c>
      <c r="B240" s="45" t="s">
        <v>1006</v>
      </c>
      <c r="C240" s="46">
        <v>0</v>
      </c>
    </row>
    <row r="241" customHeight="1" spans="1:3">
      <c r="A241" s="45">
        <v>2020150</v>
      </c>
      <c r="B241" s="45" t="s">
        <v>920</v>
      </c>
      <c r="C241" s="46">
        <v>0</v>
      </c>
    </row>
    <row r="242" customHeight="1" spans="1:3">
      <c r="A242" s="45">
        <v>2020199</v>
      </c>
      <c r="B242" s="45" t="s">
        <v>1040</v>
      </c>
      <c r="C242" s="46">
        <v>0</v>
      </c>
    </row>
    <row r="243" customHeight="1" spans="1:3">
      <c r="A243" s="45">
        <v>20202</v>
      </c>
      <c r="B243" s="72" t="s">
        <v>1041</v>
      </c>
      <c r="C243" s="26">
        <f>SUM(C244:C245)</f>
        <v>0</v>
      </c>
    </row>
    <row r="244" customHeight="1" spans="1:3">
      <c r="A244" s="45">
        <v>2020201</v>
      </c>
      <c r="B244" s="45" t="s">
        <v>1042</v>
      </c>
      <c r="C244" s="46">
        <v>0</v>
      </c>
    </row>
    <row r="245" customHeight="1" spans="1:3">
      <c r="A245" s="45">
        <v>2020202</v>
      </c>
      <c r="B245" s="45" t="s">
        <v>1043</v>
      </c>
      <c r="C245" s="46">
        <v>0</v>
      </c>
    </row>
    <row r="246" customHeight="1" spans="1:3">
      <c r="A246" s="45">
        <v>20203</v>
      </c>
      <c r="B246" s="72" t="s">
        <v>1044</v>
      </c>
      <c r="C246" s="26">
        <f>SUM(C247:C248)</f>
        <v>0</v>
      </c>
    </row>
    <row r="247" customHeight="1" spans="1:3">
      <c r="A247" s="45">
        <v>2020304</v>
      </c>
      <c r="B247" s="45" t="s">
        <v>1045</v>
      </c>
      <c r="C247" s="46">
        <v>0</v>
      </c>
    </row>
    <row r="248" customHeight="1" spans="1:3">
      <c r="A248" s="45">
        <v>2020306</v>
      </c>
      <c r="B248" s="45" t="s">
        <v>1046</v>
      </c>
      <c r="C248" s="46">
        <v>0</v>
      </c>
    </row>
    <row r="249" customHeight="1" spans="1:3">
      <c r="A249" s="45">
        <v>20204</v>
      </c>
      <c r="B249" s="72" t="s">
        <v>1047</v>
      </c>
      <c r="C249" s="26">
        <f>SUM(C250:C254)</f>
        <v>0</v>
      </c>
    </row>
    <row r="250" customHeight="1" spans="1:3">
      <c r="A250" s="45">
        <v>2020401</v>
      </c>
      <c r="B250" s="45" t="s">
        <v>1048</v>
      </c>
      <c r="C250" s="46">
        <v>0</v>
      </c>
    </row>
    <row r="251" customHeight="1" spans="1:3">
      <c r="A251" s="45">
        <v>2020402</v>
      </c>
      <c r="B251" s="45" t="s">
        <v>1049</v>
      </c>
      <c r="C251" s="46">
        <v>0</v>
      </c>
    </row>
    <row r="252" customHeight="1" spans="1:3">
      <c r="A252" s="45">
        <v>2020403</v>
      </c>
      <c r="B252" s="45" t="s">
        <v>1050</v>
      </c>
      <c r="C252" s="46">
        <v>0</v>
      </c>
    </row>
    <row r="253" customHeight="1" spans="1:3">
      <c r="A253" s="45">
        <v>2020404</v>
      </c>
      <c r="B253" s="45" t="s">
        <v>1051</v>
      </c>
      <c r="C253" s="46">
        <v>0</v>
      </c>
    </row>
    <row r="254" customHeight="1" spans="1:3">
      <c r="A254" s="45">
        <v>2020499</v>
      </c>
      <c r="B254" s="45" t="s">
        <v>1052</v>
      </c>
      <c r="C254" s="46">
        <v>0</v>
      </c>
    </row>
    <row r="255" customHeight="1" spans="1:3">
      <c r="A255" s="45">
        <v>20205</v>
      </c>
      <c r="B255" s="72" t="s">
        <v>1053</v>
      </c>
      <c r="C255" s="26">
        <f>SUM(C256:C259)</f>
        <v>0</v>
      </c>
    </row>
    <row r="256" customHeight="1" spans="1:3">
      <c r="A256" s="45">
        <v>2020503</v>
      </c>
      <c r="B256" s="45" t="s">
        <v>1054</v>
      </c>
      <c r="C256" s="46">
        <v>0</v>
      </c>
    </row>
    <row r="257" customHeight="1" spans="1:3">
      <c r="A257" s="45">
        <v>2020504</v>
      </c>
      <c r="B257" s="45" t="s">
        <v>1055</v>
      </c>
      <c r="C257" s="46">
        <v>0</v>
      </c>
    </row>
    <row r="258" customHeight="1" spans="1:3">
      <c r="A258" s="45">
        <v>2020505</v>
      </c>
      <c r="B258" s="45" t="s">
        <v>1056</v>
      </c>
      <c r="C258" s="46">
        <v>0</v>
      </c>
    </row>
    <row r="259" customHeight="1" spans="1:3">
      <c r="A259" s="45">
        <v>2020599</v>
      </c>
      <c r="B259" s="45" t="s">
        <v>1057</v>
      </c>
      <c r="C259" s="46">
        <v>0</v>
      </c>
    </row>
    <row r="260" customHeight="1" spans="1:3">
      <c r="A260" s="45">
        <v>20206</v>
      </c>
      <c r="B260" s="72" t="s">
        <v>1058</v>
      </c>
      <c r="C260" s="26">
        <f>C261</f>
        <v>0</v>
      </c>
    </row>
    <row r="261" customHeight="1" spans="1:3">
      <c r="A261" s="45">
        <v>2020601</v>
      </c>
      <c r="B261" s="45" t="s">
        <v>1059</v>
      </c>
      <c r="C261" s="46">
        <v>0</v>
      </c>
    </row>
    <row r="262" customHeight="1" spans="1:3">
      <c r="A262" s="45">
        <v>20207</v>
      </c>
      <c r="B262" s="72" t="s">
        <v>1060</v>
      </c>
      <c r="C262" s="26">
        <f>SUM(C263:C266)</f>
        <v>0</v>
      </c>
    </row>
    <row r="263" customHeight="1" spans="1:3">
      <c r="A263" s="45">
        <v>2020701</v>
      </c>
      <c r="B263" s="45" t="s">
        <v>1061</v>
      </c>
      <c r="C263" s="46">
        <v>0</v>
      </c>
    </row>
    <row r="264" customHeight="1" spans="1:3">
      <c r="A264" s="45">
        <v>2020702</v>
      </c>
      <c r="B264" s="45" t="s">
        <v>1062</v>
      </c>
      <c r="C264" s="46">
        <v>0</v>
      </c>
    </row>
    <row r="265" customHeight="1" spans="1:3">
      <c r="A265" s="45">
        <v>2020703</v>
      </c>
      <c r="B265" s="45" t="s">
        <v>1063</v>
      </c>
      <c r="C265" s="46">
        <v>0</v>
      </c>
    </row>
    <row r="266" customHeight="1" spans="1:3">
      <c r="A266" s="45">
        <v>2020799</v>
      </c>
      <c r="B266" s="45" t="s">
        <v>144</v>
      </c>
      <c r="C266" s="46">
        <v>0</v>
      </c>
    </row>
    <row r="267" customHeight="1" spans="1:3">
      <c r="A267" s="45">
        <v>20208</v>
      </c>
      <c r="B267" s="72" t="s">
        <v>1064</v>
      </c>
      <c r="C267" s="26">
        <f>SUM(C268:C272)</f>
        <v>0</v>
      </c>
    </row>
    <row r="268" customHeight="1" spans="1:3">
      <c r="A268" s="45">
        <v>2020801</v>
      </c>
      <c r="B268" s="45" t="s">
        <v>911</v>
      </c>
      <c r="C268" s="46">
        <v>0</v>
      </c>
    </row>
    <row r="269" customHeight="1" spans="1:3">
      <c r="A269" s="45">
        <v>2020802</v>
      </c>
      <c r="B269" s="45" t="s">
        <v>912</v>
      </c>
      <c r="C269" s="46">
        <v>0</v>
      </c>
    </row>
    <row r="270" customHeight="1" spans="1:3">
      <c r="A270" s="45">
        <v>2020803</v>
      </c>
      <c r="B270" s="45" t="s">
        <v>913</v>
      </c>
      <c r="C270" s="46">
        <v>0</v>
      </c>
    </row>
    <row r="271" customHeight="1" spans="1:3">
      <c r="A271" s="45">
        <v>2020850</v>
      </c>
      <c r="B271" s="45" t="s">
        <v>920</v>
      </c>
      <c r="C271" s="46">
        <v>0</v>
      </c>
    </row>
    <row r="272" customHeight="1" spans="1:3">
      <c r="A272" s="45">
        <v>2020899</v>
      </c>
      <c r="B272" s="45" t="s">
        <v>1065</v>
      </c>
      <c r="C272" s="46">
        <v>0</v>
      </c>
    </row>
    <row r="273" customHeight="1" spans="1:3">
      <c r="A273" s="45">
        <v>20299</v>
      </c>
      <c r="B273" s="72" t="s">
        <v>1066</v>
      </c>
      <c r="C273" s="26">
        <f>C274</f>
        <v>0</v>
      </c>
    </row>
    <row r="274" customHeight="1" spans="1:3">
      <c r="A274" s="45">
        <v>2029999</v>
      </c>
      <c r="B274" s="45" t="s">
        <v>1067</v>
      </c>
      <c r="C274" s="46">
        <v>0</v>
      </c>
    </row>
    <row r="275" customHeight="1" spans="1:3">
      <c r="A275" s="45">
        <v>203</v>
      </c>
      <c r="B275" s="72" t="s">
        <v>1068</v>
      </c>
      <c r="C275" s="26">
        <f>SUM(C276,C280,C282,C284,C292)</f>
        <v>775</v>
      </c>
    </row>
    <row r="276" customHeight="1" spans="1:3">
      <c r="A276" s="45">
        <v>20301</v>
      </c>
      <c r="B276" s="72" t="s">
        <v>1069</v>
      </c>
      <c r="C276" s="26">
        <f>SUM(C277:C279)</f>
        <v>0</v>
      </c>
    </row>
    <row r="277" customHeight="1" spans="1:3">
      <c r="A277" s="45">
        <v>2030101</v>
      </c>
      <c r="B277" s="45" t="s">
        <v>1070</v>
      </c>
      <c r="C277" s="46">
        <v>0</v>
      </c>
    </row>
    <row r="278" customHeight="1" spans="1:3">
      <c r="A278" s="45">
        <v>2030102</v>
      </c>
      <c r="B278" s="45" t="s">
        <v>1071</v>
      </c>
      <c r="C278" s="46">
        <v>0</v>
      </c>
    </row>
    <row r="279" customHeight="1" spans="1:3">
      <c r="A279" s="45">
        <v>2030199</v>
      </c>
      <c r="B279" s="45" t="s">
        <v>1072</v>
      </c>
      <c r="C279" s="46">
        <v>0</v>
      </c>
    </row>
    <row r="280" customHeight="1" spans="1:3">
      <c r="A280" s="45">
        <v>20304</v>
      </c>
      <c r="B280" s="72" t="s">
        <v>1073</v>
      </c>
      <c r="C280" s="26">
        <f>C281</f>
        <v>0</v>
      </c>
    </row>
    <row r="281" customHeight="1" spans="1:3">
      <c r="A281" s="45">
        <v>2030401</v>
      </c>
      <c r="B281" s="45" t="s">
        <v>1074</v>
      </c>
      <c r="C281" s="46">
        <v>0</v>
      </c>
    </row>
    <row r="282" customHeight="1" spans="1:3">
      <c r="A282" s="45">
        <v>20305</v>
      </c>
      <c r="B282" s="72" t="s">
        <v>1075</v>
      </c>
      <c r="C282" s="26">
        <f>C283</f>
        <v>0</v>
      </c>
    </row>
    <row r="283" customHeight="1" spans="1:3">
      <c r="A283" s="45">
        <v>2030501</v>
      </c>
      <c r="B283" s="45" t="s">
        <v>1076</v>
      </c>
      <c r="C283" s="46">
        <v>0</v>
      </c>
    </row>
    <row r="284" customHeight="1" spans="1:3">
      <c r="A284" s="45">
        <v>20306</v>
      </c>
      <c r="B284" s="72" t="s">
        <v>1077</v>
      </c>
      <c r="C284" s="26">
        <f>SUM(C285:C291)</f>
        <v>691</v>
      </c>
    </row>
    <row r="285" customHeight="1" spans="1:3">
      <c r="A285" s="45">
        <v>2030601</v>
      </c>
      <c r="B285" s="45" t="s">
        <v>1078</v>
      </c>
      <c r="C285" s="46">
        <v>46</v>
      </c>
    </row>
    <row r="286" customHeight="1" spans="1:3">
      <c r="A286" s="45">
        <v>2030602</v>
      </c>
      <c r="B286" s="45" t="s">
        <v>1079</v>
      </c>
      <c r="C286" s="46">
        <v>0</v>
      </c>
    </row>
    <row r="287" customHeight="1" spans="1:3">
      <c r="A287" s="45">
        <v>2030603</v>
      </c>
      <c r="B287" s="45" t="s">
        <v>1080</v>
      </c>
      <c r="C287" s="46">
        <v>394</v>
      </c>
    </row>
    <row r="288" customHeight="1" spans="1:3">
      <c r="A288" s="45">
        <v>2030604</v>
      </c>
      <c r="B288" s="45" t="s">
        <v>1081</v>
      </c>
      <c r="C288" s="46">
        <v>0</v>
      </c>
    </row>
    <row r="289" customHeight="1" spans="1:3">
      <c r="A289" s="45">
        <v>2030607</v>
      </c>
      <c r="B289" s="45" t="s">
        <v>1082</v>
      </c>
      <c r="C289" s="46">
        <v>251</v>
      </c>
    </row>
    <row r="290" customHeight="1" spans="1:3">
      <c r="A290" s="45">
        <v>2030608</v>
      </c>
      <c r="B290" s="45" t="s">
        <v>1083</v>
      </c>
      <c r="C290" s="46">
        <v>0</v>
      </c>
    </row>
    <row r="291" customHeight="1" spans="1:3">
      <c r="A291" s="45">
        <v>2030699</v>
      </c>
      <c r="B291" s="45" t="s">
        <v>1084</v>
      </c>
      <c r="C291" s="46">
        <v>0</v>
      </c>
    </row>
    <row r="292" customHeight="1" spans="1:3">
      <c r="A292" s="45">
        <v>20399</v>
      </c>
      <c r="B292" s="72" t="s">
        <v>1085</v>
      </c>
      <c r="C292" s="26">
        <f>C293</f>
        <v>84</v>
      </c>
    </row>
    <row r="293" customHeight="1" spans="1:3">
      <c r="A293" s="45">
        <v>2039999</v>
      </c>
      <c r="B293" s="45" t="s">
        <v>1086</v>
      </c>
      <c r="C293" s="46">
        <v>84</v>
      </c>
    </row>
    <row r="294" customHeight="1" spans="1:3">
      <c r="A294" s="45">
        <v>204</v>
      </c>
      <c r="B294" s="72" t="s">
        <v>1087</v>
      </c>
      <c r="C294" s="26">
        <f>SUM(C295,C298,C309,C316,C324,C333,C347,C357,C367,C375,C381)</f>
        <v>14243</v>
      </c>
    </row>
    <row r="295" customHeight="1" spans="1:3">
      <c r="A295" s="45">
        <v>20401</v>
      </c>
      <c r="B295" s="72" t="s">
        <v>1088</v>
      </c>
      <c r="C295" s="26">
        <f>SUM(C296:C297)</f>
        <v>73</v>
      </c>
    </row>
    <row r="296" customHeight="1" spans="1:3">
      <c r="A296" s="45">
        <v>2040101</v>
      </c>
      <c r="B296" s="45" t="s">
        <v>1089</v>
      </c>
      <c r="C296" s="46">
        <v>0</v>
      </c>
    </row>
    <row r="297" customHeight="1" spans="1:3">
      <c r="A297" s="45">
        <v>2040199</v>
      </c>
      <c r="B297" s="45" t="s">
        <v>1090</v>
      </c>
      <c r="C297" s="46">
        <v>73</v>
      </c>
    </row>
    <row r="298" customHeight="1" spans="1:3">
      <c r="A298" s="45">
        <v>20402</v>
      </c>
      <c r="B298" s="72" t="s">
        <v>1091</v>
      </c>
      <c r="C298" s="26">
        <f>SUM(C299:C308)</f>
        <v>11460</v>
      </c>
    </row>
    <row r="299" customHeight="1" spans="1:3">
      <c r="A299" s="45">
        <v>2040201</v>
      </c>
      <c r="B299" s="45" t="s">
        <v>911</v>
      </c>
      <c r="C299" s="46">
        <v>6711</v>
      </c>
    </row>
    <row r="300" customHeight="1" spans="1:3">
      <c r="A300" s="45">
        <v>2040202</v>
      </c>
      <c r="B300" s="45" t="s">
        <v>912</v>
      </c>
      <c r="C300" s="46">
        <v>4091</v>
      </c>
    </row>
    <row r="301" customHeight="1" spans="1:3">
      <c r="A301" s="45">
        <v>2040203</v>
      </c>
      <c r="B301" s="45" t="s">
        <v>913</v>
      </c>
      <c r="C301" s="46">
        <v>0</v>
      </c>
    </row>
    <row r="302" customHeight="1" spans="1:3">
      <c r="A302" s="45">
        <v>2040219</v>
      </c>
      <c r="B302" s="45" t="s">
        <v>952</v>
      </c>
      <c r="C302" s="46">
        <v>0</v>
      </c>
    </row>
    <row r="303" customHeight="1" spans="1:3">
      <c r="A303" s="45">
        <v>2040220</v>
      </c>
      <c r="B303" s="45" t="s">
        <v>1092</v>
      </c>
      <c r="C303" s="46">
        <v>518</v>
      </c>
    </row>
    <row r="304" customHeight="1" spans="1:3">
      <c r="A304" s="45">
        <v>2040221</v>
      </c>
      <c r="B304" s="45" t="s">
        <v>1093</v>
      </c>
      <c r="C304" s="46">
        <v>0</v>
      </c>
    </row>
    <row r="305" customHeight="1" spans="1:3">
      <c r="A305" s="45">
        <v>2040222</v>
      </c>
      <c r="B305" s="45" t="s">
        <v>1094</v>
      </c>
      <c r="C305" s="46">
        <v>0</v>
      </c>
    </row>
    <row r="306" customHeight="1" spans="1:3">
      <c r="A306" s="45">
        <v>2040223</v>
      </c>
      <c r="B306" s="45" t="s">
        <v>1095</v>
      </c>
      <c r="C306" s="46">
        <v>0</v>
      </c>
    </row>
    <row r="307" customHeight="1" spans="1:3">
      <c r="A307" s="45">
        <v>2040250</v>
      </c>
      <c r="B307" s="45" t="s">
        <v>920</v>
      </c>
      <c r="C307" s="46">
        <v>0</v>
      </c>
    </row>
    <row r="308" customHeight="1" spans="1:3">
      <c r="A308" s="45">
        <v>2040299</v>
      </c>
      <c r="B308" s="45" t="s">
        <v>1096</v>
      </c>
      <c r="C308" s="46">
        <v>140</v>
      </c>
    </row>
    <row r="309" customHeight="1" spans="1:3">
      <c r="A309" s="45">
        <v>20403</v>
      </c>
      <c r="B309" s="72" t="s">
        <v>1097</v>
      </c>
      <c r="C309" s="26">
        <f>SUM(C310:C315)</f>
        <v>0</v>
      </c>
    </row>
    <row r="310" customHeight="1" spans="1:3">
      <c r="A310" s="45">
        <v>2040301</v>
      </c>
      <c r="B310" s="45" t="s">
        <v>911</v>
      </c>
      <c r="C310" s="46">
        <v>0</v>
      </c>
    </row>
    <row r="311" customHeight="1" spans="1:3">
      <c r="A311" s="45">
        <v>2040302</v>
      </c>
      <c r="B311" s="45" t="s">
        <v>912</v>
      </c>
      <c r="C311" s="46">
        <v>0</v>
      </c>
    </row>
    <row r="312" customHeight="1" spans="1:3">
      <c r="A312" s="45">
        <v>2040303</v>
      </c>
      <c r="B312" s="45" t="s">
        <v>913</v>
      </c>
      <c r="C312" s="46">
        <v>0</v>
      </c>
    </row>
    <row r="313" customHeight="1" spans="1:3">
      <c r="A313" s="45">
        <v>2040304</v>
      </c>
      <c r="B313" s="45" t="s">
        <v>1098</v>
      </c>
      <c r="C313" s="46">
        <v>0</v>
      </c>
    </row>
    <row r="314" customHeight="1" spans="1:3">
      <c r="A314" s="45">
        <v>2040350</v>
      </c>
      <c r="B314" s="45" t="s">
        <v>920</v>
      </c>
      <c r="C314" s="46">
        <v>0</v>
      </c>
    </row>
    <row r="315" customHeight="1" spans="1:3">
      <c r="A315" s="45">
        <v>2040399</v>
      </c>
      <c r="B315" s="45" t="s">
        <v>1099</v>
      </c>
      <c r="C315" s="46">
        <v>0</v>
      </c>
    </row>
    <row r="316" customHeight="1" spans="1:3">
      <c r="A316" s="45">
        <v>20404</v>
      </c>
      <c r="B316" s="72" t="s">
        <v>1100</v>
      </c>
      <c r="C316" s="26">
        <f>SUM(C317:C323)</f>
        <v>304</v>
      </c>
    </row>
    <row r="317" customHeight="1" spans="1:3">
      <c r="A317" s="45">
        <v>2040401</v>
      </c>
      <c r="B317" s="45" t="s">
        <v>911</v>
      </c>
      <c r="C317" s="46">
        <v>197</v>
      </c>
    </row>
    <row r="318" customHeight="1" spans="1:3">
      <c r="A318" s="45">
        <v>2040402</v>
      </c>
      <c r="B318" s="45" t="s">
        <v>912</v>
      </c>
      <c r="C318" s="46">
        <v>106</v>
      </c>
    </row>
    <row r="319" customHeight="1" spans="1:3">
      <c r="A319" s="45">
        <v>2040403</v>
      </c>
      <c r="B319" s="45" t="s">
        <v>913</v>
      </c>
      <c r="C319" s="46">
        <v>0</v>
      </c>
    </row>
    <row r="320" customHeight="1" spans="1:3">
      <c r="A320" s="45">
        <v>2040409</v>
      </c>
      <c r="B320" s="45" t="s">
        <v>1101</v>
      </c>
      <c r="C320" s="46">
        <v>0</v>
      </c>
    </row>
    <row r="321" customHeight="1" spans="1:3">
      <c r="A321" s="45">
        <v>2040410</v>
      </c>
      <c r="B321" s="45" t="s">
        <v>1102</v>
      </c>
      <c r="C321" s="46">
        <v>0</v>
      </c>
    </row>
    <row r="322" customHeight="1" spans="1:3">
      <c r="A322" s="45">
        <v>2040450</v>
      </c>
      <c r="B322" s="45" t="s">
        <v>920</v>
      </c>
      <c r="C322" s="46">
        <v>0</v>
      </c>
    </row>
    <row r="323" customHeight="1" spans="1:3">
      <c r="A323" s="45">
        <v>2040499</v>
      </c>
      <c r="B323" s="45" t="s">
        <v>1103</v>
      </c>
      <c r="C323" s="46">
        <v>1</v>
      </c>
    </row>
    <row r="324" customHeight="1" spans="1:3">
      <c r="A324" s="45">
        <v>20405</v>
      </c>
      <c r="B324" s="72" t="s">
        <v>1104</v>
      </c>
      <c r="C324" s="26">
        <f>SUM(C325:C332)</f>
        <v>365</v>
      </c>
    </row>
    <row r="325" customHeight="1" spans="1:3">
      <c r="A325" s="45">
        <v>2040501</v>
      </c>
      <c r="B325" s="45" t="s">
        <v>911</v>
      </c>
      <c r="C325" s="46">
        <v>73</v>
      </c>
    </row>
    <row r="326" customHeight="1" spans="1:3">
      <c r="A326" s="45">
        <v>2040502</v>
      </c>
      <c r="B326" s="45" t="s">
        <v>912</v>
      </c>
      <c r="C326" s="46">
        <v>292</v>
      </c>
    </row>
    <row r="327" customHeight="1" spans="1:3">
      <c r="A327" s="45">
        <v>2040503</v>
      </c>
      <c r="B327" s="45" t="s">
        <v>913</v>
      </c>
      <c r="C327" s="46">
        <v>0</v>
      </c>
    </row>
    <row r="328" customHeight="1" spans="1:3">
      <c r="A328" s="45">
        <v>2040504</v>
      </c>
      <c r="B328" s="45" t="s">
        <v>1105</v>
      </c>
      <c r="C328" s="46">
        <v>0</v>
      </c>
    </row>
    <row r="329" customHeight="1" spans="1:3">
      <c r="A329" s="45">
        <v>2040505</v>
      </c>
      <c r="B329" s="45" t="s">
        <v>1106</v>
      </c>
      <c r="C329" s="46">
        <v>0</v>
      </c>
    </row>
    <row r="330" customHeight="1" spans="1:3">
      <c r="A330" s="45">
        <v>2040506</v>
      </c>
      <c r="B330" s="45" t="s">
        <v>1107</v>
      </c>
      <c r="C330" s="46">
        <v>0</v>
      </c>
    </row>
    <row r="331" customHeight="1" spans="1:3">
      <c r="A331" s="45">
        <v>2040550</v>
      </c>
      <c r="B331" s="45" t="s">
        <v>920</v>
      </c>
      <c r="C331" s="46">
        <v>0</v>
      </c>
    </row>
    <row r="332" customHeight="1" spans="1:3">
      <c r="A332" s="45">
        <v>2040599</v>
      </c>
      <c r="B332" s="45" t="s">
        <v>1108</v>
      </c>
      <c r="C332" s="46">
        <v>0</v>
      </c>
    </row>
    <row r="333" customHeight="1" spans="1:3">
      <c r="A333" s="45">
        <v>20406</v>
      </c>
      <c r="B333" s="72" t="s">
        <v>1109</v>
      </c>
      <c r="C333" s="26">
        <f>SUM(C334:C346)</f>
        <v>1840</v>
      </c>
    </row>
    <row r="334" customHeight="1" spans="1:3">
      <c r="A334" s="45">
        <v>2040601</v>
      </c>
      <c r="B334" s="45" t="s">
        <v>911</v>
      </c>
      <c r="C334" s="46">
        <v>1423</v>
      </c>
    </row>
    <row r="335" customHeight="1" spans="1:3">
      <c r="A335" s="45">
        <v>2040602</v>
      </c>
      <c r="B335" s="45" t="s">
        <v>912</v>
      </c>
      <c r="C335" s="46">
        <v>251</v>
      </c>
    </row>
    <row r="336" customHeight="1" spans="1:3">
      <c r="A336" s="45">
        <v>2040603</v>
      </c>
      <c r="B336" s="45" t="s">
        <v>913</v>
      </c>
      <c r="C336" s="46">
        <v>0</v>
      </c>
    </row>
    <row r="337" customHeight="1" spans="1:3">
      <c r="A337" s="45">
        <v>2040604</v>
      </c>
      <c r="B337" s="45" t="s">
        <v>1110</v>
      </c>
      <c r="C337" s="46">
        <v>107</v>
      </c>
    </row>
    <row r="338" customHeight="1" spans="1:3">
      <c r="A338" s="45">
        <v>2040605</v>
      </c>
      <c r="B338" s="45" t="s">
        <v>1111</v>
      </c>
      <c r="C338" s="46">
        <v>15</v>
      </c>
    </row>
    <row r="339" customHeight="1" spans="1:3">
      <c r="A339" s="45">
        <v>2040606</v>
      </c>
      <c r="B339" s="45" t="s">
        <v>1112</v>
      </c>
      <c r="C339" s="46">
        <v>0</v>
      </c>
    </row>
    <row r="340" customHeight="1" spans="1:3">
      <c r="A340" s="45">
        <v>2040607</v>
      </c>
      <c r="B340" s="45" t="s">
        <v>1113</v>
      </c>
      <c r="C340" s="46">
        <v>39</v>
      </c>
    </row>
    <row r="341" customHeight="1" spans="1:3">
      <c r="A341" s="45">
        <v>2040608</v>
      </c>
      <c r="B341" s="45" t="s">
        <v>1114</v>
      </c>
      <c r="C341" s="46">
        <v>0</v>
      </c>
    </row>
    <row r="342" customHeight="1" spans="1:3">
      <c r="A342" s="45">
        <v>2040610</v>
      </c>
      <c r="B342" s="45" t="s">
        <v>1115</v>
      </c>
      <c r="C342" s="46">
        <v>5</v>
      </c>
    </row>
    <row r="343" customHeight="1" spans="1:3">
      <c r="A343" s="45">
        <v>2040612</v>
      </c>
      <c r="B343" s="45" t="s">
        <v>1116</v>
      </c>
      <c r="C343" s="46">
        <v>0</v>
      </c>
    </row>
    <row r="344" customHeight="1" spans="1:3">
      <c r="A344" s="45">
        <v>2040613</v>
      </c>
      <c r="B344" s="45" t="s">
        <v>952</v>
      </c>
      <c r="C344" s="46">
        <v>0</v>
      </c>
    </row>
    <row r="345" customHeight="1" spans="1:3">
      <c r="A345" s="45">
        <v>2040650</v>
      </c>
      <c r="B345" s="45" t="s">
        <v>920</v>
      </c>
      <c r="C345" s="46">
        <v>0</v>
      </c>
    </row>
    <row r="346" customHeight="1" spans="1:3">
      <c r="A346" s="45">
        <v>2040699</v>
      </c>
      <c r="B346" s="45" t="s">
        <v>1117</v>
      </c>
      <c r="C346" s="46">
        <v>0</v>
      </c>
    </row>
    <row r="347" customHeight="1" spans="1:3">
      <c r="A347" s="45">
        <v>20407</v>
      </c>
      <c r="B347" s="72" t="s">
        <v>1118</v>
      </c>
      <c r="C347" s="26">
        <f>SUM(C348:C356)</f>
        <v>0</v>
      </c>
    </row>
    <row r="348" customHeight="1" spans="1:3">
      <c r="A348" s="45">
        <v>2040701</v>
      </c>
      <c r="B348" s="45" t="s">
        <v>911</v>
      </c>
      <c r="C348" s="46">
        <v>0</v>
      </c>
    </row>
    <row r="349" customHeight="1" spans="1:3">
      <c r="A349" s="45">
        <v>2040702</v>
      </c>
      <c r="B349" s="45" t="s">
        <v>912</v>
      </c>
      <c r="C349" s="46">
        <v>0</v>
      </c>
    </row>
    <row r="350" customHeight="1" spans="1:3">
      <c r="A350" s="45">
        <v>2040703</v>
      </c>
      <c r="B350" s="45" t="s">
        <v>913</v>
      </c>
      <c r="C350" s="46">
        <v>0</v>
      </c>
    </row>
    <row r="351" customHeight="1" spans="1:3">
      <c r="A351" s="45">
        <v>2040704</v>
      </c>
      <c r="B351" s="45" t="s">
        <v>1119</v>
      </c>
      <c r="C351" s="46">
        <v>0</v>
      </c>
    </row>
    <row r="352" customHeight="1" spans="1:3">
      <c r="A352" s="45">
        <v>2040705</v>
      </c>
      <c r="B352" s="45" t="s">
        <v>1120</v>
      </c>
      <c r="C352" s="46">
        <v>0</v>
      </c>
    </row>
    <row r="353" customHeight="1" spans="1:3">
      <c r="A353" s="45">
        <v>2040706</v>
      </c>
      <c r="B353" s="45" t="s">
        <v>1121</v>
      </c>
      <c r="C353" s="46">
        <v>0</v>
      </c>
    </row>
    <row r="354" customHeight="1" spans="1:3">
      <c r="A354" s="45">
        <v>2040707</v>
      </c>
      <c r="B354" s="45" t="s">
        <v>952</v>
      </c>
      <c r="C354" s="46">
        <v>0</v>
      </c>
    </row>
    <row r="355" customHeight="1" spans="1:3">
      <c r="A355" s="45">
        <v>2040750</v>
      </c>
      <c r="B355" s="45" t="s">
        <v>920</v>
      </c>
      <c r="C355" s="46">
        <v>0</v>
      </c>
    </row>
    <row r="356" customHeight="1" spans="1:3">
      <c r="A356" s="45">
        <v>2040799</v>
      </c>
      <c r="B356" s="45" t="s">
        <v>1122</v>
      </c>
      <c r="C356" s="46">
        <v>0</v>
      </c>
    </row>
    <row r="357" customHeight="1" spans="1:3">
      <c r="A357" s="45">
        <v>20408</v>
      </c>
      <c r="B357" s="72" t="s">
        <v>1123</v>
      </c>
      <c r="C357" s="26">
        <f>SUM(C358:C366)</f>
        <v>126</v>
      </c>
    </row>
    <row r="358" customHeight="1" spans="1:3">
      <c r="A358" s="45">
        <v>2040801</v>
      </c>
      <c r="B358" s="45" t="s">
        <v>911</v>
      </c>
      <c r="C358" s="46">
        <v>0</v>
      </c>
    </row>
    <row r="359" customHeight="1" spans="1:3">
      <c r="A359" s="45">
        <v>2040802</v>
      </c>
      <c r="B359" s="45" t="s">
        <v>912</v>
      </c>
      <c r="C359" s="46">
        <v>26</v>
      </c>
    </row>
    <row r="360" customHeight="1" spans="1:3">
      <c r="A360" s="45">
        <v>2040803</v>
      </c>
      <c r="B360" s="45" t="s">
        <v>913</v>
      </c>
      <c r="C360" s="46">
        <v>0</v>
      </c>
    </row>
    <row r="361" customHeight="1" spans="1:3">
      <c r="A361" s="45">
        <v>2040804</v>
      </c>
      <c r="B361" s="45" t="s">
        <v>1124</v>
      </c>
      <c r="C361" s="46">
        <v>0</v>
      </c>
    </row>
    <row r="362" customHeight="1" spans="1:3">
      <c r="A362" s="45">
        <v>2040805</v>
      </c>
      <c r="B362" s="45" t="s">
        <v>1125</v>
      </c>
      <c r="C362" s="46">
        <v>0</v>
      </c>
    </row>
    <row r="363" customHeight="1" spans="1:3">
      <c r="A363" s="45">
        <v>2040806</v>
      </c>
      <c r="B363" s="45" t="s">
        <v>1126</v>
      </c>
      <c r="C363" s="46">
        <v>100</v>
      </c>
    </row>
    <row r="364" customHeight="1" spans="1:3">
      <c r="A364" s="45">
        <v>2040807</v>
      </c>
      <c r="B364" s="45" t="s">
        <v>952</v>
      </c>
      <c r="C364" s="46">
        <v>0</v>
      </c>
    </row>
    <row r="365" customHeight="1" spans="1:3">
      <c r="A365" s="45">
        <v>2040850</v>
      </c>
      <c r="B365" s="45" t="s">
        <v>920</v>
      </c>
      <c r="C365" s="46">
        <v>0</v>
      </c>
    </row>
    <row r="366" customHeight="1" spans="1:3">
      <c r="A366" s="45">
        <v>2040899</v>
      </c>
      <c r="B366" s="45" t="s">
        <v>1127</v>
      </c>
      <c r="C366" s="46">
        <v>0</v>
      </c>
    </row>
    <row r="367" customHeight="1" spans="1:3">
      <c r="A367" s="45">
        <v>20409</v>
      </c>
      <c r="B367" s="72" t="s">
        <v>1128</v>
      </c>
      <c r="C367" s="26">
        <f>SUM(C368:C374)</f>
        <v>0</v>
      </c>
    </row>
    <row r="368" customHeight="1" spans="1:3">
      <c r="A368" s="45">
        <v>2040901</v>
      </c>
      <c r="B368" s="45" t="s">
        <v>911</v>
      </c>
      <c r="C368" s="46">
        <v>0</v>
      </c>
    </row>
    <row r="369" customHeight="1" spans="1:3">
      <c r="A369" s="45">
        <v>2040902</v>
      </c>
      <c r="B369" s="45" t="s">
        <v>912</v>
      </c>
      <c r="C369" s="46">
        <v>0</v>
      </c>
    </row>
    <row r="370" customHeight="1" spans="1:3">
      <c r="A370" s="45">
        <v>2040903</v>
      </c>
      <c r="B370" s="45" t="s">
        <v>913</v>
      </c>
      <c r="C370" s="46">
        <v>0</v>
      </c>
    </row>
    <row r="371" customHeight="1" spans="1:3">
      <c r="A371" s="45">
        <v>2040904</v>
      </c>
      <c r="B371" s="45" t="s">
        <v>1129</v>
      </c>
      <c r="C371" s="46">
        <v>0</v>
      </c>
    </row>
    <row r="372" customHeight="1" spans="1:3">
      <c r="A372" s="45">
        <v>2040905</v>
      </c>
      <c r="B372" s="45" t="s">
        <v>1130</v>
      </c>
      <c r="C372" s="46">
        <v>0</v>
      </c>
    </row>
    <row r="373" customHeight="1" spans="1:3">
      <c r="A373" s="45">
        <v>2040950</v>
      </c>
      <c r="B373" s="45" t="s">
        <v>920</v>
      </c>
      <c r="C373" s="46">
        <v>0</v>
      </c>
    </row>
    <row r="374" customHeight="1" spans="1:3">
      <c r="A374" s="45">
        <v>2040999</v>
      </c>
      <c r="B374" s="45" t="s">
        <v>1131</v>
      </c>
      <c r="C374" s="46">
        <v>0</v>
      </c>
    </row>
    <row r="375" customHeight="1" spans="1:3">
      <c r="A375" s="45">
        <v>20410</v>
      </c>
      <c r="B375" s="72" t="s">
        <v>1132</v>
      </c>
      <c r="C375" s="26">
        <f>SUM(C376:C380)</f>
        <v>0</v>
      </c>
    </row>
    <row r="376" customHeight="1" spans="1:3">
      <c r="A376" s="45">
        <v>2041001</v>
      </c>
      <c r="B376" s="45" t="s">
        <v>911</v>
      </c>
      <c r="C376" s="46">
        <v>0</v>
      </c>
    </row>
    <row r="377" customHeight="1" spans="1:3">
      <c r="A377" s="45">
        <v>2041002</v>
      </c>
      <c r="B377" s="45" t="s">
        <v>912</v>
      </c>
      <c r="C377" s="46">
        <v>0</v>
      </c>
    </row>
    <row r="378" customHeight="1" spans="1:3">
      <c r="A378" s="45">
        <v>2041006</v>
      </c>
      <c r="B378" s="45" t="s">
        <v>952</v>
      </c>
      <c r="C378" s="46">
        <v>0</v>
      </c>
    </row>
    <row r="379" customHeight="1" spans="1:3">
      <c r="A379" s="45">
        <v>2041007</v>
      </c>
      <c r="B379" s="45" t="s">
        <v>1133</v>
      </c>
      <c r="C379" s="46">
        <v>0</v>
      </c>
    </row>
    <row r="380" customHeight="1" spans="1:3">
      <c r="A380" s="45">
        <v>2041099</v>
      </c>
      <c r="B380" s="45" t="s">
        <v>1134</v>
      </c>
      <c r="C380" s="46">
        <v>0</v>
      </c>
    </row>
    <row r="381" customHeight="1" spans="1:3">
      <c r="A381" s="45">
        <v>20499</v>
      </c>
      <c r="B381" s="72" t="s">
        <v>1135</v>
      </c>
      <c r="C381" s="26">
        <f>SUM(C382:C383)</f>
        <v>75</v>
      </c>
    </row>
    <row r="382" customHeight="1" spans="1:3">
      <c r="A382" s="45">
        <v>2049902</v>
      </c>
      <c r="B382" s="45" t="s">
        <v>1136</v>
      </c>
      <c r="C382" s="46">
        <v>0</v>
      </c>
    </row>
    <row r="383" customHeight="1" spans="1:3">
      <c r="A383" s="45">
        <v>2049999</v>
      </c>
      <c r="B383" s="45" t="s">
        <v>1137</v>
      </c>
      <c r="C383" s="46">
        <v>75</v>
      </c>
    </row>
    <row r="384" customHeight="1" spans="1:3">
      <c r="A384" s="45">
        <v>205</v>
      </c>
      <c r="B384" s="72" t="s">
        <v>1138</v>
      </c>
      <c r="C384" s="26">
        <f>SUM(C385,C390,C397,C403,C409,C413,C417,C421,C427,C434)</f>
        <v>98024</v>
      </c>
    </row>
    <row r="385" customHeight="1" spans="1:3">
      <c r="A385" s="45">
        <v>20501</v>
      </c>
      <c r="B385" s="72" t="s">
        <v>1139</v>
      </c>
      <c r="C385" s="26">
        <f>SUM(C386:C389)</f>
        <v>4619</v>
      </c>
    </row>
    <row r="386" customHeight="1" spans="1:3">
      <c r="A386" s="45">
        <v>2050101</v>
      </c>
      <c r="B386" s="45" t="s">
        <v>911</v>
      </c>
      <c r="C386" s="46">
        <v>2464</v>
      </c>
    </row>
    <row r="387" customHeight="1" spans="1:3">
      <c r="A387" s="45">
        <v>2050102</v>
      </c>
      <c r="B387" s="45" t="s">
        <v>912</v>
      </c>
      <c r="C387" s="46">
        <v>974</v>
      </c>
    </row>
    <row r="388" customHeight="1" spans="1:3">
      <c r="A388" s="45">
        <v>2050103</v>
      </c>
      <c r="B388" s="45" t="s">
        <v>913</v>
      </c>
      <c r="C388" s="46">
        <v>0</v>
      </c>
    </row>
    <row r="389" customHeight="1" spans="1:3">
      <c r="A389" s="45">
        <v>2050199</v>
      </c>
      <c r="B389" s="45" t="s">
        <v>1140</v>
      </c>
      <c r="C389" s="46">
        <v>1181</v>
      </c>
    </row>
    <row r="390" customHeight="1" spans="1:3">
      <c r="A390" s="45">
        <v>20502</v>
      </c>
      <c r="B390" s="72" t="s">
        <v>1141</v>
      </c>
      <c r="C390" s="26">
        <f>SUM(C391:C396)</f>
        <v>85497</v>
      </c>
    </row>
    <row r="391" customHeight="1" spans="1:3">
      <c r="A391" s="45">
        <v>2050201</v>
      </c>
      <c r="B391" s="45" t="s">
        <v>1142</v>
      </c>
      <c r="C391" s="46">
        <v>1906</v>
      </c>
    </row>
    <row r="392" customHeight="1" spans="1:3">
      <c r="A392" s="45">
        <v>2050202</v>
      </c>
      <c r="B392" s="45" t="s">
        <v>1143</v>
      </c>
      <c r="C392" s="46">
        <v>16291</v>
      </c>
    </row>
    <row r="393" customHeight="1" spans="1:3">
      <c r="A393" s="45">
        <v>2050203</v>
      </c>
      <c r="B393" s="45" t="s">
        <v>1144</v>
      </c>
      <c r="C393" s="46">
        <v>48812</v>
      </c>
    </row>
    <row r="394" customHeight="1" spans="1:3">
      <c r="A394" s="45">
        <v>2050204</v>
      </c>
      <c r="B394" s="45" t="s">
        <v>1145</v>
      </c>
      <c r="C394" s="46">
        <v>17688</v>
      </c>
    </row>
    <row r="395" customHeight="1" spans="1:3">
      <c r="A395" s="45">
        <v>2050205</v>
      </c>
      <c r="B395" s="45" t="s">
        <v>1146</v>
      </c>
      <c r="C395" s="46">
        <v>79</v>
      </c>
    </row>
    <row r="396" customHeight="1" spans="1:3">
      <c r="A396" s="45">
        <v>2050299</v>
      </c>
      <c r="B396" s="45" t="s">
        <v>1147</v>
      </c>
      <c r="C396" s="46">
        <v>721</v>
      </c>
    </row>
    <row r="397" customHeight="1" spans="1:3">
      <c r="A397" s="45">
        <v>20503</v>
      </c>
      <c r="B397" s="72" t="s">
        <v>1148</v>
      </c>
      <c r="C397" s="26">
        <f>SUM(C398:C402)</f>
        <v>3829</v>
      </c>
    </row>
    <row r="398" customHeight="1" spans="1:3">
      <c r="A398" s="45">
        <v>2050301</v>
      </c>
      <c r="B398" s="45" t="s">
        <v>1149</v>
      </c>
      <c r="C398" s="46">
        <v>0</v>
      </c>
    </row>
    <row r="399" customHeight="1" spans="1:3">
      <c r="A399" s="45">
        <v>2050302</v>
      </c>
      <c r="B399" s="45" t="s">
        <v>1150</v>
      </c>
      <c r="C399" s="46">
        <v>3829</v>
      </c>
    </row>
    <row r="400" customHeight="1" spans="1:3">
      <c r="A400" s="45">
        <v>2050303</v>
      </c>
      <c r="B400" s="45" t="s">
        <v>1151</v>
      </c>
      <c r="C400" s="46">
        <v>0</v>
      </c>
    </row>
    <row r="401" customHeight="1" spans="1:3">
      <c r="A401" s="45">
        <v>2050305</v>
      </c>
      <c r="B401" s="45" t="s">
        <v>1152</v>
      </c>
      <c r="C401" s="46">
        <v>0</v>
      </c>
    </row>
    <row r="402" customHeight="1" spans="1:3">
      <c r="A402" s="45">
        <v>2050399</v>
      </c>
      <c r="B402" s="45" t="s">
        <v>1153</v>
      </c>
      <c r="C402" s="46">
        <v>0</v>
      </c>
    </row>
    <row r="403" customHeight="1" spans="1:3">
      <c r="A403" s="45">
        <v>20504</v>
      </c>
      <c r="B403" s="72" t="s">
        <v>1154</v>
      </c>
      <c r="C403" s="26">
        <f>SUM(C404:C408)</f>
        <v>0</v>
      </c>
    </row>
    <row r="404" customHeight="1" spans="1:3">
      <c r="A404" s="45">
        <v>2050401</v>
      </c>
      <c r="B404" s="45" t="s">
        <v>1155</v>
      </c>
      <c r="C404" s="46">
        <v>0</v>
      </c>
    </row>
    <row r="405" customHeight="1" spans="1:3">
      <c r="A405" s="45">
        <v>2050402</v>
      </c>
      <c r="B405" s="45" t="s">
        <v>1156</v>
      </c>
      <c r="C405" s="46">
        <v>0</v>
      </c>
    </row>
    <row r="406" customHeight="1" spans="1:3">
      <c r="A406" s="45">
        <v>2050403</v>
      </c>
      <c r="B406" s="45" t="s">
        <v>1157</v>
      </c>
      <c r="C406" s="46">
        <v>0</v>
      </c>
    </row>
    <row r="407" customHeight="1" spans="1:3">
      <c r="A407" s="45">
        <v>2050404</v>
      </c>
      <c r="B407" s="45" t="s">
        <v>1158</v>
      </c>
      <c r="C407" s="46">
        <v>0</v>
      </c>
    </row>
    <row r="408" customHeight="1" spans="1:3">
      <c r="A408" s="45">
        <v>2050499</v>
      </c>
      <c r="B408" s="45" t="s">
        <v>1159</v>
      </c>
      <c r="C408" s="46">
        <v>0</v>
      </c>
    </row>
    <row r="409" customHeight="1" spans="1:3">
      <c r="A409" s="45">
        <v>20505</v>
      </c>
      <c r="B409" s="72" t="s">
        <v>1160</v>
      </c>
      <c r="C409" s="26">
        <f>SUM(C410:C412)</f>
        <v>0</v>
      </c>
    </row>
    <row r="410" customHeight="1" spans="1:3">
      <c r="A410" s="45">
        <v>2050501</v>
      </c>
      <c r="B410" s="45" t="s">
        <v>1161</v>
      </c>
      <c r="C410" s="46">
        <v>0</v>
      </c>
    </row>
    <row r="411" customHeight="1" spans="1:3">
      <c r="A411" s="45">
        <v>2050502</v>
      </c>
      <c r="B411" s="45" t="s">
        <v>1162</v>
      </c>
      <c r="C411" s="46">
        <v>0</v>
      </c>
    </row>
    <row r="412" customHeight="1" spans="1:3">
      <c r="A412" s="45">
        <v>2050599</v>
      </c>
      <c r="B412" s="45" t="s">
        <v>1163</v>
      </c>
      <c r="C412" s="46">
        <v>0</v>
      </c>
    </row>
    <row r="413" customHeight="1" spans="1:3">
      <c r="A413" s="45">
        <v>20506</v>
      </c>
      <c r="B413" s="72" t="s">
        <v>1164</v>
      </c>
      <c r="C413" s="26">
        <f>SUM(C414:C416)</f>
        <v>0</v>
      </c>
    </row>
    <row r="414" customHeight="1" spans="1:3">
      <c r="A414" s="45">
        <v>2050601</v>
      </c>
      <c r="B414" s="45" t="s">
        <v>1165</v>
      </c>
      <c r="C414" s="46">
        <v>0</v>
      </c>
    </row>
    <row r="415" customHeight="1" spans="1:3">
      <c r="A415" s="45">
        <v>2050602</v>
      </c>
      <c r="B415" s="45" t="s">
        <v>1166</v>
      </c>
      <c r="C415" s="46">
        <v>0</v>
      </c>
    </row>
    <row r="416" customHeight="1" spans="1:3">
      <c r="A416" s="45">
        <v>2050699</v>
      </c>
      <c r="B416" s="45" t="s">
        <v>1167</v>
      </c>
      <c r="C416" s="46">
        <v>0</v>
      </c>
    </row>
    <row r="417" customHeight="1" spans="1:3">
      <c r="A417" s="45">
        <v>20507</v>
      </c>
      <c r="B417" s="72" t="s">
        <v>1168</v>
      </c>
      <c r="C417" s="26">
        <f>SUM(C418:C420)</f>
        <v>324</v>
      </c>
    </row>
    <row r="418" customHeight="1" spans="1:3">
      <c r="A418" s="45">
        <v>2050701</v>
      </c>
      <c r="B418" s="45" t="s">
        <v>1169</v>
      </c>
      <c r="C418" s="46">
        <v>324</v>
      </c>
    </row>
    <row r="419" customHeight="1" spans="1:3">
      <c r="A419" s="45">
        <v>2050702</v>
      </c>
      <c r="B419" s="45" t="s">
        <v>1170</v>
      </c>
      <c r="C419" s="46">
        <v>0</v>
      </c>
    </row>
    <row r="420" customHeight="1" spans="1:3">
      <c r="A420" s="45">
        <v>2050799</v>
      </c>
      <c r="B420" s="45" t="s">
        <v>1171</v>
      </c>
      <c r="C420" s="46">
        <v>0</v>
      </c>
    </row>
    <row r="421" customHeight="1" spans="1:3">
      <c r="A421" s="45">
        <v>20508</v>
      </c>
      <c r="B421" s="72" t="s">
        <v>1172</v>
      </c>
      <c r="C421" s="26">
        <f>SUM(C422:C426)</f>
        <v>1619</v>
      </c>
    </row>
    <row r="422" customHeight="1" spans="1:3">
      <c r="A422" s="45">
        <v>2050801</v>
      </c>
      <c r="B422" s="45" t="s">
        <v>1173</v>
      </c>
      <c r="C422" s="46">
        <v>591</v>
      </c>
    </row>
    <row r="423" customHeight="1" spans="1:3">
      <c r="A423" s="45">
        <v>2050802</v>
      </c>
      <c r="B423" s="45" t="s">
        <v>1174</v>
      </c>
      <c r="C423" s="46">
        <v>658</v>
      </c>
    </row>
    <row r="424" customHeight="1" spans="1:3">
      <c r="A424" s="45">
        <v>2050803</v>
      </c>
      <c r="B424" s="45" t="s">
        <v>1175</v>
      </c>
      <c r="C424" s="46">
        <v>370</v>
      </c>
    </row>
    <row r="425" customHeight="1" spans="1:3">
      <c r="A425" s="45">
        <v>2050804</v>
      </c>
      <c r="B425" s="45" t="s">
        <v>1176</v>
      </c>
      <c r="C425" s="46">
        <v>0</v>
      </c>
    </row>
    <row r="426" customHeight="1" spans="1:3">
      <c r="A426" s="45">
        <v>2050899</v>
      </c>
      <c r="B426" s="45" t="s">
        <v>1177</v>
      </c>
      <c r="C426" s="46">
        <v>0</v>
      </c>
    </row>
    <row r="427" customHeight="1" spans="1:3">
      <c r="A427" s="45">
        <v>20509</v>
      </c>
      <c r="B427" s="72" t="s">
        <v>1178</v>
      </c>
      <c r="C427" s="26">
        <f>SUM(C428:C433)</f>
        <v>1574</v>
      </c>
    </row>
    <row r="428" customHeight="1" spans="1:3">
      <c r="A428" s="45">
        <v>2050901</v>
      </c>
      <c r="B428" s="45" t="s">
        <v>1179</v>
      </c>
      <c r="C428" s="46">
        <v>1574</v>
      </c>
    </row>
    <row r="429" customHeight="1" spans="1:3">
      <c r="A429" s="45">
        <v>2050902</v>
      </c>
      <c r="B429" s="45" t="s">
        <v>1180</v>
      </c>
      <c r="C429" s="46">
        <v>0</v>
      </c>
    </row>
    <row r="430" customHeight="1" spans="1:3">
      <c r="A430" s="45">
        <v>2050903</v>
      </c>
      <c r="B430" s="45" t="s">
        <v>1181</v>
      </c>
      <c r="C430" s="46">
        <v>0</v>
      </c>
    </row>
    <row r="431" customHeight="1" spans="1:3">
      <c r="A431" s="45">
        <v>2050904</v>
      </c>
      <c r="B431" s="45" t="s">
        <v>1182</v>
      </c>
      <c r="C431" s="46">
        <v>0</v>
      </c>
    </row>
    <row r="432" customHeight="1" spans="1:3">
      <c r="A432" s="45">
        <v>2050905</v>
      </c>
      <c r="B432" s="45" t="s">
        <v>1183</v>
      </c>
      <c r="C432" s="46">
        <v>0</v>
      </c>
    </row>
    <row r="433" customHeight="1" spans="1:3">
      <c r="A433" s="45">
        <v>2050999</v>
      </c>
      <c r="B433" s="45" t="s">
        <v>1184</v>
      </c>
      <c r="C433" s="46">
        <v>0</v>
      </c>
    </row>
    <row r="434" customHeight="1" spans="1:3">
      <c r="A434" s="45">
        <v>20599</v>
      </c>
      <c r="B434" s="72" t="s">
        <v>1185</v>
      </c>
      <c r="C434" s="26">
        <f>C435</f>
        <v>562</v>
      </c>
    </row>
    <row r="435" customHeight="1" spans="1:3">
      <c r="A435" s="45">
        <v>2059999</v>
      </c>
      <c r="B435" s="45" t="s">
        <v>1186</v>
      </c>
      <c r="C435" s="46">
        <v>562</v>
      </c>
    </row>
    <row r="436" customHeight="1" spans="1:3">
      <c r="A436" s="45">
        <v>206</v>
      </c>
      <c r="B436" s="72" t="s">
        <v>1187</v>
      </c>
      <c r="C436" s="26">
        <f>SUM(C437,C442,C451,C457,C462,C467,C472,C479,C483,C487)</f>
        <v>10031</v>
      </c>
    </row>
    <row r="437" customHeight="1" spans="1:3">
      <c r="A437" s="45">
        <v>20601</v>
      </c>
      <c r="B437" s="72" t="s">
        <v>1188</v>
      </c>
      <c r="C437" s="26">
        <f>SUM(C438:C441)</f>
        <v>854</v>
      </c>
    </row>
    <row r="438" customHeight="1" spans="1:3">
      <c r="A438" s="45">
        <v>2060101</v>
      </c>
      <c r="B438" s="45" t="s">
        <v>911</v>
      </c>
      <c r="C438" s="46">
        <v>491</v>
      </c>
    </row>
    <row r="439" customHeight="1" spans="1:3">
      <c r="A439" s="45">
        <v>2060102</v>
      </c>
      <c r="B439" s="45" t="s">
        <v>912</v>
      </c>
      <c r="C439" s="46">
        <v>11</v>
      </c>
    </row>
    <row r="440" customHeight="1" spans="1:3">
      <c r="A440" s="45">
        <v>2060103</v>
      </c>
      <c r="B440" s="45" t="s">
        <v>913</v>
      </c>
      <c r="C440" s="46">
        <v>0</v>
      </c>
    </row>
    <row r="441" customHeight="1" spans="1:3">
      <c r="A441" s="45">
        <v>2060199</v>
      </c>
      <c r="B441" s="45" t="s">
        <v>1189</v>
      </c>
      <c r="C441" s="46">
        <v>352</v>
      </c>
    </row>
    <row r="442" customHeight="1" spans="1:3">
      <c r="A442" s="45">
        <v>20602</v>
      </c>
      <c r="B442" s="72" t="s">
        <v>1190</v>
      </c>
      <c r="C442" s="26">
        <f>SUM(C443:C450)</f>
        <v>0</v>
      </c>
    </row>
    <row r="443" customHeight="1" spans="1:3">
      <c r="A443" s="45">
        <v>2060201</v>
      </c>
      <c r="B443" s="45" t="s">
        <v>1191</v>
      </c>
      <c r="C443" s="46">
        <v>0</v>
      </c>
    </row>
    <row r="444" customHeight="1" spans="1:3">
      <c r="A444" s="45">
        <v>2060203</v>
      </c>
      <c r="B444" s="45" t="s">
        <v>1192</v>
      </c>
      <c r="C444" s="46">
        <v>0</v>
      </c>
    </row>
    <row r="445" customHeight="1" spans="1:3">
      <c r="A445" s="45">
        <v>2060204</v>
      </c>
      <c r="B445" s="45" t="s">
        <v>1193</v>
      </c>
      <c r="C445" s="46">
        <v>0</v>
      </c>
    </row>
    <row r="446" customHeight="1" spans="1:3">
      <c r="A446" s="45">
        <v>2060205</v>
      </c>
      <c r="B446" s="45" t="s">
        <v>1194</v>
      </c>
      <c r="C446" s="46">
        <v>0</v>
      </c>
    </row>
    <row r="447" customHeight="1" spans="1:3">
      <c r="A447" s="45">
        <v>2060206</v>
      </c>
      <c r="B447" s="45" t="s">
        <v>1195</v>
      </c>
      <c r="C447" s="46">
        <v>0</v>
      </c>
    </row>
    <row r="448" customHeight="1" spans="1:3">
      <c r="A448" s="45">
        <v>2060207</v>
      </c>
      <c r="B448" s="45" t="s">
        <v>1196</v>
      </c>
      <c r="C448" s="46">
        <v>0</v>
      </c>
    </row>
    <row r="449" customHeight="1" spans="1:3">
      <c r="A449" s="45">
        <v>2060208</v>
      </c>
      <c r="B449" s="45" t="s">
        <v>1197</v>
      </c>
      <c r="C449" s="46">
        <v>0</v>
      </c>
    </row>
    <row r="450" customHeight="1" spans="1:3">
      <c r="A450" s="45">
        <v>2060299</v>
      </c>
      <c r="B450" s="45" t="s">
        <v>1198</v>
      </c>
      <c r="C450" s="46">
        <v>0</v>
      </c>
    </row>
    <row r="451" customHeight="1" spans="1:3">
      <c r="A451" s="45">
        <v>20603</v>
      </c>
      <c r="B451" s="72" t="s">
        <v>1199</v>
      </c>
      <c r="C451" s="26">
        <f>SUM(C452:C456)</f>
        <v>0</v>
      </c>
    </row>
    <row r="452" customHeight="1" spans="1:3">
      <c r="A452" s="45">
        <v>2060301</v>
      </c>
      <c r="B452" s="45" t="s">
        <v>1191</v>
      </c>
      <c r="C452" s="46">
        <v>0</v>
      </c>
    </row>
    <row r="453" customHeight="1" spans="1:3">
      <c r="A453" s="45">
        <v>2060302</v>
      </c>
      <c r="B453" s="45" t="s">
        <v>1200</v>
      </c>
      <c r="C453" s="46">
        <v>0</v>
      </c>
    </row>
    <row r="454" customHeight="1" spans="1:3">
      <c r="A454" s="45">
        <v>2060303</v>
      </c>
      <c r="B454" s="45" t="s">
        <v>1201</v>
      </c>
      <c r="C454" s="46">
        <v>0</v>
      </c>
    </row>
    <row r="455" customHeight="1" spans="1:3">
      <c r="A455" s="45">
        <v>2060304</v>
      </c>
      <c r="B455" s="45" t="s">
        <v>1202</v>
      </c>
      <c r="C455" s="46">
        <v>0</v>
      </c>
    </row>
    <row r="456" customHeight="1" spans="1:3">
      <c r="A456" s="45">
        <v>2060399</v>
      </c>
      <c r="B456" s="45" t="s">
        <v>1203</v>
      </c>
      <c r="C456" s="46">
        <v>0</v>
      </c>
    </row>
    <row r="457" customHeight="1" spans="1:3">
      <c r="A457" s="45">
        <v>20604</v>
      </c>
      <c r="B457" s="72" t="s">
        <v>1204</v>
      </c>
      <c r="C457" s="26">
        <f>SUM(C458:C461)</f>
        <v>238</v>
      </c>
    </row>
    <row r="458" customHeight="1" spans="1:3">
      <c r="A458" s="45">
        <v>2060401</v>
      </c>
      <c r="B458" s="45" t="s">
        <v>1191</v>
      </c>
      <c r="C458" s="46">
        <v>0</v>
      </c>
    </row>
    <row r="459" customHeight="1" spans="1:3">
      <c r="A459" s="45">
        <v>2060404</v>
      </c>
      <c r="B459" s="45" t="s">
        <v>1205</v>
      </c>
      <c r="C459" s="46">
        <v>238</v>
      </c>
    </row>
    <row r="460" customHeight="1" spans="1:3">
      <c r="A460" s="45">
        <v>2060405</v>
      </c>
      <c r="B460" s="45" t="s">
        <v>1206</v>
      </c>
      <c r="C460" s="46">
        <v>0</v>
      </c>
    </row>
    <row r="461" customHeight="1" spans="1:3">
      <c r="A461" s="45">
        <v>2060499</v>
      </c>
      <c r="B461" s="45" t="s">
        <v>1207</v>
      </c>
      <c r="C461" s="46">
        <v>0</v>
      </c>
    </row>
    <row r="462" customHeight="1" spans="1:3">
      <c r="A462" s="45">
        <v>20605</v>
      </c>
      <c r="B462" s="72" t="s">
        <v>1208</v>
      </c>
      <c r="C462" s="26">
        <f>SUM(C463:C466)</f>
        <v>251</v>
      </c>
    </row>
    <row r="463" customHeight="1" spans="1:3">
      <c r="A463" s="45">
        <v>2060501</v>
      </c>
      <c r="B463" s="45" t="s">
        <v>1191</v>
      </c>
      <c r="C463" s="46">
        <v>0</v>
      </c>
    </row>
    <row r="464" customHeight="1" spans="1:3">
      <c r="A464" s="45">
        <v>2060502</v>
      </c>
      <c r="B464" s="45" t="s">
        <v>1209</v>
      </c>
      <c r="C464" s="46">
        <v>0</v>
      </c>
    </row>
    <row r="465" customHeight="1" spans="1:3">
      <c r="A465" s="45">
        <v>2060503</v>
      </c>
      <c r="B465" s="45" t="s">
        <v>1210</v>
      </c>
      <c r="C465" s="46">
        <v>0</v>
      </c>
    </row>
    <row r="466" customHeight="1" spans="1:3">
      <c r="A466" s="45">
        <v>2060599</v>
      </c>
      <c r="B466" s="45" t="s">
        <v>1211</v>
      </c>
      <c r="C466" s="46">
        <v>251</v>
      </c>
    </row>
    <row r="467" customHeight="1" spans="1:3">
      <c r="A467" s="45">
        <v>20606</v>
      </c>
      <c r="B467" s="72" t="s">
        <v>1212</v>
      </c>
      <c r="C467" s="26">
        <f>SUM(C468:C471)</f>
        <v>0</v>
      </c>
    </row>
    <row r="468" customHeight="1" spans="1:3">
      <c r="A468" s="45">
        <v>2060601</v>
      </c>
      <c r="B468" s="45" t="s">
        <v>1213</v>
      </c>
      <c r="C468" s="46">
        <v>0</v>
      </c>
    </row>
    <row r="469" customHeight="1" spans="1:3">
      <c r="A469" s="45">
        <v>2060602</v>
      </c>
      <c r="B469" s="45" t="s">
        <v>1214</v>
      </c>
      <c r="C469" s="46">
        <v>0</v>
      </c>
    </row>
    <row r="470" customHeight="1" spans="1:3">
      <c r="A470" s="45">
        <v>2060603</v>
      </c>
      <c r="B470" s="45" t="s">
        <v>1215</v>
      </c>
      <c r="C470" s="46">
        <v>0</v>
      </c>
    </row>
    <row r="471" customHeight="1" spans="1:3">
      <c r="A471" s="45">
        <v>2060699</v>
      </c>
      <c r="B471" s="45" t="s">
        <v>1216</v>
      </c>
      <c r="C471" s="46">
        <v>0</v>
      </c>
    </row>
    <row r="472" customHeight="1" spans="1:3">
      <c r="A472" s="45">
        <v>20607</v>
      </c>
      <c r="B472" s="72" t="s">
        <v>1217</v>
      </c>
      <c r="C472" s="26">
        <f>SUM(C473:C478)</f>
        <v>159</v>
      </c>
    </row>
    <row r="473" customHeight="1" spans="1:3">
      <c r="A473" s="45">
        <v>2060701</v>
      </c>
      <c r="B473" s="45" t="s">
        <v>1191</v>
      </c>
      <c r="C473" s="46">
        <v>80</v>
      </c>
    </row>
    <row r="474" customHeight="1" spans="1:3">
      <c r="A474" s="45">
        <v>2060702</v>
      </c>
      <c r="B474" s="45" t="s">
        <v>1218</v>
      </c>
      <c r="C474" s="46">
        <v>50</v>
      </c>
    </row>
    <row r="475" customHeight="1" spans="1:3">
      <c r="A475" s="45">
        <v>2060703</v>
      </c>
      <c r="B475" s="45" t="s">
        <v>1219</v>
      </c>
      <c r="C475" s="46">
        <v>0</v>
      </c>
    </row>
    <row r="476" customHeight="1" spans="1:3">
      <c r="A476" s="45">
        <v>2060704</v>
      </c>
      <c r="B476" s="45" t="s">
        <v>1220</v>
      </c>
      <c r="C476" s="46">
        <v>0</v>
      </c>
    </row>
    <row r="477" customHeight="1" spans="1:3">
      <c r="A477" s="45">
        <v>2060705</v>
      </c>
      <c r="B477" s="45" t="s">
        <v>1221</v>
      </c>
      <c r="C477" s="46">
        <v>13</v>
      </c>
    </row>
    <row r="478" customHeight="1" spans="1:3">
      <c r="A478" s="45">
        <v>2060799</v>
      </c>
      <c r="B478" s="45" t="s">
        <v>1222</v>
      </c>
      <c r="C478" s="46">
        <v>16</v>
      </c>
    </row>
    <row r="479" customHeight="1" spans="1:3">
      <c r="A479" s="45">
        <v>20608</v>
      </c>
      <c r="B479" s="72" t="s">
        <v>1223</v>
      </c>
      <c r="C479" s="26">
        <f>SUM(C480:C482)</f>
        <v>0</v>
      </c>
    </row>
    <row r="480" customHeight="1" spans="1:3">
      <c r="A480" s="45">
        <v>2060801</v>
      </c>
      <c r="B480" s="45" t="s">
        <v>1224</v>
      </c>
      <c r="C480" s="46">
        <v>0</v>
      </c>
    </row>
    <row r="481" customHeight="1" spans="1:3">
      <c r="A481" s="45">
        <v>2060802</v>
      </c>
      <c r="B481" s="45" t="s">
        <v>1225</v>
      </c>
      <c r="C481" s="46">
        <v>0</v>
      </c>
    </row>
    <row r="482" customHeight="1" spans="1:3">
      <c r="A482" s="45">
        <v>2060899</v>
      </c>
      <c r="B482" s="45" t="s">
        <v>1226</v>
      </c>
      <c r="C482" s="46">
        <v>0</v>
      </c>
    </row>
    <row r="483" customHeight="1" spans="1:3">
      <c r="A483" s="45">
        <v>20609</v>
      </c>
      <c r="B483" s="72" t="s">
        <v>1227</v>
      </c>
      <c r="C483" s="26">
        <f>SUM(C484:C486)</f>
        <v>0</v>
      </c>
    </row>
    <row r="484" customHeight="1" spans="1:3">
      <c r="A484" s="45">
        <v>2060901</v>
      </c>
      <c r="B484" s="45" t="s">
        <v>1228</v>
      </c>
      <c r="C484" s="46">
        <v>0</v>
      </c>
    </row>
    <row r="485" customHeight="1" spans="1:3">
      <c r="A485" s="45">
        <v>2060902</v>
      </c>
      <c r="B485" s="45" t="s">
        <v>1229</v>
      </c>
      <c r="C485" s="46">
        <v>0</v>
      </c>
    </row>
    <row r="486" customHeight="1" spans="1:3">
      <c r="A486" s="45">
        <v>2060999</v>
      </c>
      <c r="B486" s="45" t="s">
        <v>1230</v>
      </c>
      <c r="C486" s="46">
        <v>0</v>
      </c>
    </row>
    <row r="487" customHeight="1" spans="1:3">
      <c r="A487" s="45">
        <v>20699</v>
      </c>
      <c r="B487" s="72" t="s">
        <v>1231</v>
      </c>
      <c r="C487" s="26">
        <f>SUM(C488:C491)</f>
        <v>8529</v>
      </c>
    </row>
    <row r="488" customHeight="1" spans="1:3">
      <c r="A488" s="45">
        <v>2069901</v>
      </c>
      <c r="B488" s="45" t="s">
        <v>1232</v>
      </c>
      <c r="C488" s="46">
        <v>199</v>
      </c>
    </row>
    <row r="489" customHeight="1" spans="1:3">
      <c r="A489" s="45">
        <v>2069902</v>
      </c>
      <c r="B489" s="45" t="s">
        <v>1233</v>
      </c>
      <c r="C489" s="46">
        <v>0</v>
      </c>
    </row>
    <row r="490" customHeight="1" spans="1:3">
      <c r="A490" s="45">
        <v>2069903</v>
      </c>
      <c r="B490" s="45" t="s">
        <v>1234</v>
      </c>
      <c r="C490" s="46">
        <v>0</v>
      </c>
    </row>
    <row r="491" customHeight="1" spans="1:3">
      <c r="A491" s="45">
        <v>2069999</v>
      </c>
      <c r="B491" s="45" t="s">
        <v>1235</v>
      </c>
      <c r="C491" s="46">
        <v>8330</v>
      </c>
    </row>
    <row r="492" customHeight="1" spans="1:3">
      <c r="A492" s="45">
        <v>207</v>
      </c>
      <c r="B492" s="72" t="s">
        <v>1236</v>
      </c>
      <c r="C492" s="26">
        <f>SUM(C493,C509,C517,C528,C537,C545)</f>
        <v>7261</v>
      </c>
    </row>
    <row r="493" customHeight="1" spans="1:3">
      <c r="A493" s="45">
        <v>20701</v>
      </c>
      <c r="B493" s="72" t="s">
        <v>1237</v>
      </c>
      <c r="C493" s="26">
        <f>SUM(C494:C508)</f>
        <v>3273</v>
      </c>
    </row>
    <row r="494" customHeight="1" spans="1:3">
      <c r="A494" s="45">
        <v>2070101</v>
      </c>
      <c r="B494" s="45" t="s">
        <v>911</v>
      </c>
      <c r="C494" s="46">
        <v>486</v>
      </c>
    </row>
    <row r="495" customHeight="1" spans="1:3">
      <c r="A495" s="45">
        <v>2070102</v>
      </c>
      <c r="B495" s="45" t="s">
        <v>912</v>
      </c>
      <c r="C495" s="46">
        <v>91</v>
      </c>
    </row>
    <row r="496" customHeight="1" spans="1:3">
      <c r="A496" s="45">
        <v>2070103</v>
      </c>
      <c r="B496" s="45" t="s">
        <v>913</v>
      </c>
      <c r="C496" s="46">
        <v>0</v>
      </c>
    </row>
    <row r="497" customHeight="1" spans="1:3">
      <c r="A497" s="45">
        <v>2070104</v>
      </c>
      <c r="B497" s="45" t="s">
        <v>1238</v>
      </c>
      <c r="C497" s="46">
        <v>90</v>
      </c>
    </row>
    <row r="498" customHeight="1" spans="1:3">
      <c r="A498" s="45">
        <v>2070105</v>
      </c>
      <c r="B498" s="45" t="s">
        <v>1239</v>
      </c>
      <c r="C498" s="46">
        <v>0</v>
      </c>
    </row>
    <row r="499" customHeight="1" spans="1:3">
      <c r="A499" s="45">
        <v>2070106</v>
      </c>
      <c r="B499" s="45" t="s">
        <v>1240</v>
      </c>
      <c r="C499" s="46">
        <v>0</v>
      </c>
    </row>
    <row r="500" customHeight="1" spans="1:3">
      <c r="A500" s="45">
        <v>2070107</v>
      </c>
      <c r="B500" s="45" t="s">
        <v>1241</v>
      </c>
      <c r="C500" s="46">
        <v>77</v>
      </c>
    </row>
    <row r="501" customHeight="1" spans="1:3">
      <c r="A501" s="45">
        <v>2070108</v>
      </c>
      <c r="B501" s="45" t="s">
        <v>1242</v>
      </c>
      <c r="C501" s="46">
        <v>20</v>
      </c>
    </row>
    <row r="502" customHeight="1" spans="1:3">
      <c r="A502" s="45">
        <v>2070109</v>
      </c>
      <c r="B502" s="45" t="s">
        <v>1243</v>
      </c>
      <c r="C502" s="46">
        <v>96</v>
      </c>
    </row>
    <row r="503" customHeight="1" spans="1:3">
      <c r="A503" s="45">
        <v>2070110</v>
      </c>
      <c r="B503" s="45" t="s">
        <v>1244</v>
      </c>
      <c r="C503" s="46">
        <v>0</v>
      </c>
    </row>
    <row r="504" customHeight="1" spans="1:3">
      <c r="A504" s="45">
        <v>2070111</v>
      </c>
      <c r="B504" s="45" t="s">
        <v>1245</v>
      </c>
      <c r="C504" s="46">
        <v>0</v>
      </c>
    </row>
    <row r="505" customHeight="1" spans="1:3">
      <c r="A505" s="45">
        <v>2070112</v>
      </c>
      <c r="B505" s="45" t="s">
        <v>1246</v>
      </c>
      <c r="C505" s="46">
        <v>229</v>
      </c>
    </row>
    <row r="506" customHeight="1" spans="1:3">
      <c r="A506" s="45">
        <v>2070113</v>
      </c>
      <c r="B506" s="45" t="s">
        <v>1247</v>
      </c>
      <c r="C506" s="46">
        <v>1995</v>
      </c>
    </row>
    <row r="507" customHeight="1" spans="1:3">
      <c r="A507" s="45">
        <v>2070114</v>
      </c>
      <c r="B507" s="45" t="s">
        <v>1248</v>
      </c>
      <c r="C507" s="46">
        <v>0</v>
      </c>
    </row>
    <row r="508" customHeight="1" spans="1:3">
      <c r="A508" s="45">
        <v>2070199</v>
      </c>
      <c r="B508" s="45" t="s">
        <v>1249</v>
      </c>
      <c r="C508" s="46">
        <v>189</v>
      </c>
    </row>
    <row r="509" customHeight="1" spans="1:3">
      <c r="A509" s="45">
        <v>20702</v>
      </c>
      <c r="B509" s="72" t="s">
        <v>1250</v>
      </c>
      <c r="C509" s="26">
        <f>SUM(C510:C516)</f>
        <v>1288</v>
      </c>
    </row>
    <row r="510" customHeight="1" spans="1:3">
      <c r="A510" s="45">
        <v>2070201</v>
      </c>
      <c r="B510" s="45" t="s">
        <v>911</v>
      </c>
      <c r="C510" s="46">
        <v>120</v>
      </c>
    </row>
    <row r="511" customHeight="1" spans="1:3">
      <c r="A511" s="45">
        <v>2070202</v>
      </c>
      <c r="B511" s="45" t="s">
        <v>912</v>
      </c>
      <c r="C511" s="46">
        <v>0</v>
      </c>
    </row>
    <row r="512" customHeight="1" spans="1:3">
      <c r="A512" s="45">
        <v>2070203</v>
      </c>
      <c r="B512" s="45" t="s">
        <v>913</v>
      </c>
      <c r="C512" s="46">
        <v>0</v>
      </c>
    </row>
    <row r="513" customHeight="1" spans="1:3">
      <c r="A513" s="45">
        <v>2070204</v>
      </c>
      <c r="B513" s="45" t="s">
        <v>1251</v>
      </c>
      <c r="C513" s="46">
        <v>1113</v>
      </c>
    </row>
    <row r="514" customHeight="1" spans="1:3">
      <c r="A514" s="45">
        <v>2070205</v>
      </c>
      <c r="B514" s="45" t="s">
        <v>1252</v>
      </c>
      <c r="C514" s="46">
        <v>0</v>
      </c>
    </row>
    <row r="515" customHeight="1" spans="1:3">
      <c r="A515" s="45">
        <v>2070206</v>
      </c>
      <c r="B515" s="45" t="s">
        <v>1253</v>
      </c>
      <c r="C515" s="46">
        <v>0</v>
      </c>
    </row>
    <row r="516" customHeight="1" spans="1:3">
      <c r="A516" s="45">
        <v>2070299</v>
      </c>
      <c r="B516" s="45" t="s">
        <v>1254</v>
      </c>
      <c r="C516" s="46">
        <v>55</v>
      </c>
    </row>
    <row r="517" customHeight="1" spans="1:3">
      <c r="A517" s="45">
        <v>20703</v>
      </c>
      <c r="B517" s="72" t="s">
        <v>1255</v>
      </c>
      <c r="C517" s="26">
        <f>SUM(C518:C527)</f>
        <v>651</v>
      </c>
    </row>
    <row r="518" customHeight="1" spans="1:3">
      <c r="A518" s="45">
        <v>2070301</v>
      </c>
      <c r="B518" s="45" t="s">
        <v>911</v>
      </c>
      <c r="C518" s="46">
        <v>0</v>
      </c>
    </row>
    <row r="519" customHeight="1" spans="1:3">
      <c r="A519" s="45">
        <v>2070302</v>
      </c>
      <c r="B519" s="45" t="s">
        <v>912</v>
      </c>
      <c r="C519" s="46">
        <v>0</v>
      </c>
    </row>
    <row r="520" customHeight="1" spans="1:3">
      <c r="A520" s="45">
        <v>2070303</v>
      </c>
      <c r="B520" s="45" t="s">
        <v>913</v>
      </c>
      <c r="C520" s="46">
        <v>0</v>
      </c>
    </row>
    <row r="521" customHeight="1" spans="1:3">
      <c r="A521" s="45">
        <v>2070304</v>
      </c>
      <c r="B521" s="45" t="s">
        <v>1256</v>
      </c>
      <c r="C521" s="46">
        <v>0</v>
      </c>
    </row>
    <row r="522" customHeight="1" spans="1:3">
      <c r="A522" s="45">
        <v>2070305</v>
      </c>
      <c r="B522" s="45" t="s">
        <v>1257</v>
      </c>
      <c r="C522" s="46">
        <v>0</v>
      </c>
    </row>
    <row r="523" customHeight="1" spans="1:3">
      <c r="A523" s="45">
        <v>2070306</v>
      </c>
      <c r="B523" s="45" t="s">
        <v>1258</v>
      </c>
      <c r="C523" s="46">
        <v>0</v>
      </c>
    </row>
    <row r="524" customHeight="1" spans="1:3">
      <c r="A524" s="45">
        <v>2070307</v>
      </c>
      <c r="B524" s="45" t="s">
        <v>1259</v>
      </c>
      <c r="C524" s="46">
        <v>0</v>
      </c>
    </row>
    <row r="525" customHeight="1" spans="1:3">
      <c r="A525" s="45">
        <v>2070308</v>
      </c>
      <c r="B525" s="45" t="s">
        <v>1260</v>
      </c>
      <c r="C525" s="46">
        <v>0</v>
      </c>
    </row>
    <row r="526" customHeight="1" spans="1:3">
      <c r="A526" s="45">
        <v>2070309</v>
      </c>
      <c r="B526" s="45" t="s">
        <v>1261</v>
      </c>
      <c r="C526" s="46">
        <v>528</v>
      </c>
    </row>
    <row r="527" customHeight="1" spans="1:3">
      <c r="A527" s="45">
        <v>2070399</v>
      </c>
      <c r="B527" s="45" t="s">
        <v>1262</v>
      </c>
      <c r="C527" s="46">
        <v>123</v>
      </c>
    </row>
    <row r="528" customHeight="1" spans="1:3">
      <c r="A528" s="45">
        <v>20706</v>
      </c>
      <c r="B528" s="25" t="s">
        <v>1263</v>
      </c>
      <c r="C528" s="26">
        <f>SUM(C529:C536)</f>
        <v>0</v>
      </c>
    </row>
    <row r="529" customHeight="1" spans="1:3">
      <c r="A529" s="45">
        <v>2070601</v>
      </c>
      <c r="B529" s="28" t="s">
        <v>911</v>
      </c>
      <c r="C529" s="46">
        <v>0</v>
      </c>
    </row>
    <row r="530" customHeight="1" spans="1:3">
      <c r="A530" s="45">
        <v>2070602</v>
      </c>
      <c r="B530" s="28" t="s">
        <v>912</v>
      </c>
      <c r="C530" s="46">
        <v>0</v>
      </c>
    </row>
    <row r="531" customHeight="1" spans="1:3">
      <c r="A531" s="45">
        <v>2070603</v>
      </c>
      <c r="B531" s="28" t="s">
        <v>913</v>
      </c>
      <c r="C531" s="46">
        <v>0</v>
      </c>
    </row>
    <row r="532" customHeight="1" spans="1:3">
      <c r="A532" s="45">
        <v>2070604</v>
      </c>
      <c r="B532" s="28" t="s">
        <v>1264</v>
      </c>
      <c r="C532" s="46">
        <v>0</v>
      </c>
    </row>
    <row r="533" customHeight="1" spans="1:3">
      <c r="A533" s="45">
        <v>2070605</v>
      </c>
      <c r="B533" s="28" t="s">
        <v>1265</v>
      </c>
      <c r="C533" s="46">
        <v>0</v>
      </c>
    </row>
    <row r="534" customHeight="1" spans="1:3">
      <c r="A534" s="45">
        <v>2070606</v>
      </c>
      <c r="B534" s="28" t="s">
        <v>1266</v>
      </c>
      <c r="C534" s="46">
        <v>0</v>
      </c>
    </row>
    <row r="535" customHeight="1" spans="1:3">
      <c r="A535" s="45">
        <v>2070607</v>
      </c>
      <c r="B535" s="28" t="s">
        <v>1267</v>
      </c>
      <c r="C535" s="46">
        <v>0</v>
      </c>
    </row>
    <row r="536" customHeight="1" spans="1:3">
      <c r="A536" s="45">
        <v>2070699</v>
      </c>
      <c r="B536" s="28" t="s">
        <v>1268</v>
      </c>
      <c r="C536" s="46">
        <v>0</v>
      </c>
    </row>
    <row r="537" customHeight="1" spans="1:3">
      <c r="A537" s="45">
        <v>20708</v>
      </c>
      <c r="B537" s="25" t="s">
        <v>1269</v>
      </c>
      <c r="C537" s="26">
        <f>SUM(C538:C544)</f>
        <v>1631</v>
      </c>
    </row>
    <row r="538" customHeight="1" spans="1:3">
      <c r="A538" s="45">
        <v>2070801</v>
      </c>
      <c r="B538" s="28" t="s">
        <v>911</v>
      </c>
      <c r="C538" s="46">
        <v>1061</v>
      </c>
    </row>
    <row r="539" customHeight="1" spans="1:3">
      <c r="A539" s="45">
        <v>2070802</v>
      </c>
      <c r="B539" s="28" t="s">
        <v>912</v>
      </c>
      <c r="C539" s="46">
        <v>158</v>
      </c>
    </row>
    <row r="540" customHeight="1" spans="1:3">
      <c r="A540" s="45">
        <v>2070803</v>
      </c>
      <c r="B540" s="28" t="s">
        <v>913</v>
      </c>
      <c r="C540" s="46">
        <v>0</v>
      </c>
    </row>
    <row r="541" customHeight="1" spans="1:3">
      <c r="A541" s="45">
        <v>2070806</v>
      </c>
      <c r="B541" s="28" t="s">
        <v>1270</v>
      </c>
      <c r="C541" s="46">
        <v>0</v>
      </c>
    </row>
    <row r="542" customHeight="1" spans="1:3">
      <c r="A542" s="45">
        <v>2070807</v>
      </c>
      <c r="B542" s="28" t="s">
        <v>1271</v>
      </c>
      <c r="C542" s="46">
        <v>0</v>
      </c>
    </row>
    <row r="543" customHeight="1" spans="1:3">
      <c r="A543" s="45">
        <v>2070808</v>
      </c>
      <c r="B543" s="28" t="s">
        <v>1272</v>
      </c>
      <c r="C543" s="46">
        <v>404</v>
      </c>
    </row>
    <row r="544" customHeight="1" spans="1:3">
      <c r="A544" s="45">
        <v>2070899</v>
      </c>
      <c r="B544" s="28" t="s">
        <v>1273</v>
      </c>
      <c r="C544" s="46">
        <v>8</v>
      </c>
    </row>
    <row r="545" customHeight="1" spans="1:3">
      <c r="A545" s="45">
        <v>20799</v>
      </c>
      <c r="B545" s="72" t="s">
        <v>1274</v>
      </c>
      <c r="C545" s="26">
        <f>SUM(C546:C548)</f>
        <v>418</v>
      </c>
    </row>
    <row r="546" customHeight="1" spans="1:3">
      <c r="A546" s="45">
        <v>2079902</v>
      </c>
      <c r="B546" s="45" t="s">
        <v>1275</v>
      </c>
      <c r="C546" s="46">
        <v>0</v>
      </c>
    </row>
    <row r="547" customHeight="1" spans="1:3">
      <c r="A547" s="45">
        <v>2079903</v>
      </c>
      <c r="B547" s="45" t="s">
        <v>1276</v>
      </c>
      <c r="C547" s="46">
        <v>0</v>
      </c>
    </row>
    <row r="548" customHeight="1" spans="1:3">
      <c r="A548" s="45">
        <v>2079999</v>
      </c>
      <c r="B548" s="45" t="s">
        <v>1277</v>
      </c>
      <c r="C548" s="46">
        <v>418</v>
      </c>
    </row>
    <row r="549" customHeight="1" spans="1:3">
      <c r="A549" s="45">
        <v>208</v>
      </c>
      <c r="B549" s="72" t="s">
        <v>1278</v>
      </c>
      <c r="C549" s="26">
        <f>SUM(C550,C569,C577,C579,C588,C592,C602,C611,C618,C626,C635,C641,C644,C647,C650,C653,C656,C660,C664,C672,C675)</f>
        <v>82403</v>
      </c>
    </row>
    <row r="550" customHeight="1" spans="1:3">
      <c r="A550" s="45">
        <v>20801</v>
      </c>
      <c r="B550" s="72" t="s">
        <v>1279</v>
      </c>
      <c r="C550" s="26">
        <f>SUM(C551:C568)</f>
        <v>2125</v>
      </c>
    </row>
    <row r="551" customHeight="1" spans="1:3">
      <c r="A551" s="45">
        <v>2080101</v>
      </c>
      <c r="B551" s="45" t="s">
        <v>911</v>
      </c>
      <c r="C551" s="46">
        <v>854</v>
      </c>
    </row>
    <row r="552" customHeight="1" spans="1:3">
      <c r="A552" s="45">
        <v>2080102</v>
      </c>
      <c r="B552" s="45" t="s">
        <v>912</v>
      </c>
      <c r="C552" s="46">
        <v>335</v>
      </c>
    </row>
    <row r="553" customHeight="1" spans="1:3">
      <c r="A553" s="45">
        <v>2080103</v>
      </c>
      <c r="B553" s="45" t="s">
        <v>913</v>
      </c>
      <c r="C553" s="46">
        <v>0</v>
      </c>
    </row>
    <row r="554" customHeight="1" spans="1:3">
      <c r="A554" s="45">
        <v>2080104</v>
      </c>
      <c r="B554" s="45" t="s">
        <v>1280</v>
      </c>
      <c r="C554" s="46">
        <v>0</v>
      </c>
    </row>
    <row r="555" customHeight="1" spans="1:3">
      <c r="A555" s="45">
        <v>2080105</v>
      </c>
      <c r="B555" s="45" t="s">
        <v>1281</v>
      </c>
      <c r="C555" s="46">
        <v>0</v>
      </c>
    </row>
    <row r="556" customHeight="1" spans="1:3">
      <c r="A556" s="45">
        <v>2080106</v>
      </c>
      <c r="B556" s="45" t="s">
        <v>1282</v>
      </c>
      <c r="C556" s="46">
        <v>255</v>
      </c>
    </row>
    <row r="557" customHeight="1" spans="1:3">
      <c r="A557" s="45">
        <v>2080107</v>
      </c>
      <c r="B557" s="45" t="s">
        <v>1283</v>
      </c>
      <c r="C557" s="46">
        <v>0</v>
      </c>
    </row>
    <row r="558" customHeight="1" spans="1:3">
      <c r="A558" s="45">
        <v>2080108</v>
      </c>
      <c r="B558" s="45" t="s">
        <v>952</v>
      </c>
      <c r="C558" s="46">
        <v>0</v>
      </c>
    </row>
    <row r="559" customHeight="1" spans="1:3">
      <c r="A559" s="45">
        <v>2080109</v>
      </c>
      <c r="B559" s="45" t="s">
        <v>1284</v>
      </c>
      <c r="C559" s="46">
        <v>614</v>
      </c>
    </row>
    <row r="560" customHeight="1" spans="1:3">
      <c r="A560" s="45">
        <v>2080110</v>
      </c>
      <c r="B560" s="45" t="s">
        <v>1285</v>
      </c>
      <c r="C560" s="46">
        <v>20</v>
      </c>
    </row>
    <row r="561" customHeight="1" spans="1:3">
      <c r="A561" s="45">
        <v>2080111</v>
      </c>
      <c r="B561" s="45" t="s">
        <v>1286</v>
      </c>
      <c r="C561" s="46">
        <v>0</v>
      </c>
    </row>
    <row r="562" customHeight="1" spans="1:3">
      <c r="A562" s="45">
        <v>2080112</v>
      </c>
      <c r="B562" s="45" t="s">
        <v>1287</v>
      </c>
      <c r="C562" s="46">
        <v>0</v>
      </c>
    </row>
    <row r="563" customHeight="1" spans="1:3">
      <c r="A563" s="45">
        <v>2080113</v>
      </c>
      <c r="B563" s="45" t="s">
        <v>1288</v>
      </c>
      <c r="C563" s="46">
        <v>0</v>
      </c>
    </row>
    <row r="564" customHeight="1" spans="1:3">
      <c r="A564" s="45">
        <v>2080114</v>
      </c>
      <c r="B564" s="45" t="s">
        <v>1289</v>
      </c>
      <c r="C564" s="46">
        <v>0</v>
      </c>
    </row>
    <row r="565" customHeight="1" spans="1:3">
      <c r="A565" s="45">
        <v>2080115</v>
      </c>
      <c r="B565" s="45" t="s">
        <v>1290</v>
      </c>
      <c r="C565" s="46">
        <v>0</v>
      </c>
    </row>
    <row r="566" customHeight="1" spans="1:3">
      <c r="A566" s="45">
        <v>2080116</v>
      </c>
      <c r="B566" s="45" t="s">
        <v>1291</v>
      </c>
      <c r="C566" s="46">
        <v>0</v>
      </c>
    </row>
    <row r="567" customHeight="1" spans="1:3">
      <c r="A567" s="45">
        <v>2080150</v>
      </c>
      <c r="B567" s="45" t="s">
        <v>920</v>
      </c>
      <c r="C567" s="46">
        <v>0</v>
      </c>
    </row>
    <row r="568" customHeight="1" spans="1:3">
      <c r="A568" s="45">
        <v>2080199</v>
      </c>
      <c r="B568" s="45" t="s">
        <v>1292</v>
      </c>
      <c r="C568" s="46">
        <v>47</v>
      </c>
    </row>
    <row r="569" customHeight="1" spans="1:3">
      <c r="A569" s="45">
        <v>20802</v>
      </c>
      <c r="B569" s="72" t="s">
        <v>1293</v>
      </c>
      <c r="C569" s="26">
        <f>SUM(C570:C576)</f>
        <v>977</v>
      </c>
    </row>
    <row r="570" customHeight="1" spans="1:3">
      <c r="A570" s="45">
        <v>2080201</v>
      </c>
      <c r="B570" s="45" t="s">
        <v>911</v>
      </c>
      <c r="C570" s="46">
        <v>665</v>
      </c>
    </row>
    <row r="571" customHeight="1" spans="1:3">
      <c r="A571" s="45">
        <v>2080202</v>
      </c>
      <c r="B571" s="45" t="s">
        <v>912</v>
      </c>
      <c r="C571" s="46">
        <v>101</v>
      </c>
    </row>
    <row r="572" customHeight="1" spans="1:3">
      <c r="A572" s="45">
        <v>2080203</v>
      </c>
      <c r="B572" s="45" t="s">
        <v>913</v>
      </c>
      <c r="C572" s="46">
        <v>0</v>
      </c>
    </row>
    <row r="573" customHeight="1" spans="1:3">
      <c r="A573" s="45">
        <v>2080206</v>
      </c>
      <c r="B573" s="45" t="s">
        <v>1294</v>
      </c>
      <c r="C573" s="46">
        <v>8</v>
      </c>
    </row>
    <row r="574" customHeight="1" spans="1:3">
      <c r="A574" s="45">
        <v>2080207</v>
      </c>
      <c r="B574" s="45" t="s">
        <v>1295</v>
      </c>
      <c r="C574" s="46">
        <v>0</v>
      </c>
    </row>
    <row r="575" customHeight="1" spans="1:3">
      <c r="A575" s="45">
        <v>2080208</v>
      </c>
      <c r="B575" s="45" t="s">
        <v>1296</v>
      </c>
      <c r="C575" s="46">
        <v>0</v>
      </c>
    </row>
    <row r="576" customHeight="1" spans="1:3">
      <c r="A576" s="45">
        <v>2080299</v>
      </c>
      <c r="B576" s="45" t="s">
        <v>1297</v>
      </c>
      <c r="C576" s="46">
        <v>203</v>
      </c>
    </row>
    <row r="577" customHeight="1" spans="1:3">
      <c r="A577" s="45">
        <v>20804</v>
      </c>
      <c r="B577" s="72" t="s">
        <v>1298</v>
      </c>
      <c r="C577" s="26">
        <f>C578</f>
        <v>0</v>
      </c>
    </row>
    <row r="578" customHeight="1" spans="1:3">
      <c r="A578" s="45">
        <v>2080402</v>
      </c>
      <c r="B578" s="45" t="s">
        <v>1299</v>
      </c>
      <c r="C578" s="46">
        <v>0</v>
      </c>
    </row>
    <row r="579" customHeight="1" spans="1:3">
      <c r="A579" s="45">
        <v>20805</v>
      </c>
      <c r="B579" s="72" t="s">
        <v>1300</v>
      </c>
      <c r="C579" s="26">
        <f>SUM(C580:C587)</f>
        <v>32813</v>
      </c>
    </row>
    <row r="580" customHeight="1" spans="1:3">
      <c r="A580" s="45">
        <v>2080501</v>
      </c>
      <c r="B580" s="45" t="s">
        <v>1301</v>
      </c>
      <c r="C580" s="46">
        <v>95</v>
      </c>
    </row>
    <row r="581" customHeight="1" spans="1:3">
      <c r="A581" s="45">
        <v>2080502</v>
      </c>
      <c r="B581" s="45" t="s">
        <v>1302</v>
      </c>
      <c r="C581" s="46">
        <v>0</v>
      </c>
    </row>
    <row r="582" customHeight="1" spans="1:3">
      <c r="A582" s="45">
        <v>2080503</v>
      </c>
      <c r="B582" s="45" t="s">
        <v>1303</v>
      </c>
      <c r="C582" s="46">
        <v>0</v>
      </c>
    </row>
    <row r="583" customHeight="1" spans="1:3">
      <c r="A583" s="45">
        <v>2080505</v>
      </c>
      <c r="B583" s="45" t="s">
        <v>1304</v>
      </c>
      <c r="C583" s="46">
        <v>0</v>
      </c>
    </row>
    <row r="584" customHeight="1" spans="1:3">
      <c r="A584" s="45">
        <v>2080506</v>
      </c>
      <c r="B584" s="45" t="s">
        <v>1305</v>
      </c>
      <c r="C584" s="46">
        <v>4325</v>
      </c>
    </row>
    <row r="585" customHeight="1" spans="1:3">
      <c r="A585" s="45">
        <v>2080507</v>
      </c>
      <c r="B585" s="45" t="s">
        <v>1306</v>
      </c>
      <c r="C585" s="46">
        <v>28231</v>
      </c>
    </row>
    <row r="586" customHeight="1" spans="1:3">
      <c r="A586" s="45">
        <v>2080508</v>
      </c>
      <c r="B586" s="45" t="s">
        <v>1307</v>
      </c>
      <c r="C586" s="46">
        <v>0</v>
      </c>
    </row>
    <row r="587" customHeight="1" spans="1:3">
      <c r="A587" s="45">
        <v>2080599</v>
      </c>
      <c r="B587" s="45" t="s">
        <v>1308</v>
      </c>
      <c r="C587" s="46">
        <v>162</v>
      </c>
    </row>
    <row r="588" customHeight="1" spans="1:3">
      <c r="A588" s="45">
        <v>20806</v>
      </c>
      <c r="B588" s="72" t="s">
        <v>1309</v>
      </c>
      <c r="C588" s="26">
        <f>SUM(C589:C591)</f>
        <v>0</v>
      </c>
    </row>
    <row r="589" customHeight="1" spans="1:3">
      <c r="A589" s="45">
        <v>2080601</v>
      </c>
      <c r="B589" s="45" t="s">
        <v>1310</v>
      </c>
      <c r="C589" s="46">
        <v>0</v>
      </c>
    </row>
    <row r="590" customHeight="1" spans="1:3">
      <c r="A590" s="45">
        <v>2080602</v>
      </c>
      <c r="B590" s="45" t="s">
        <v>1311</v>
      </c>
      <c r="C590" s="46">
        <v>0</v>
      </c>
    </row>
    <row r="591" customHeight="1" spans="1:3">
      <c r="A591" s="45">
        <v>2080699</v>
      </c>
      <c r="B591" s="45" t="s">
        <v>1312</v>
      </c>
      <c r="C591" s="46">
        <v>0</v>
      </c>
    </row>
    <row r="592" customHeight="1" spans="1:3">
      <c r="A592" s="45">
        <v>20807</v>
      </c>
      <c r="B592" s="72" t="s">
        <v>1313</v>
      </c>
      <c r="C592" s="26">
        <f>SUM(C593:C601)</f>
        <v>2457</v>
      </c>
    </row>
    <row r="593" customHeight="1" spans="1:3">
      <c r="A593" s="45">
        <v>2080701</v>
      </c>
      <c r="B593" s="45" t="s">
        <v>1314</v>
      </c>
      <c r="C593" s="46">
        <v>0</v>
      </c>
    </row>
    <row r="594" customHeight="1" spans="1:3">
      <c r="A594" s="45">
        <v>2080702</v>
      </c>
      <c r="B594" s="45" t="s">
        <v>1315</v>
      </c>
      <c r="C594" s="46">
        <v>0</v>
      </c>
    </row>
    <row r="595" customHeight="1" spans="1:3">
      <c r="A595" s="45">
        <v>2080704</v>
      </c>
      <c r="B595" s="45" t="s">
        <v>1316</v>
      </c>
      <c r="C595" s="46">
        <v>0</v>
      </c>
    </row>
    <row r="596" customHeight="1" spans="1:3">
      <c r="A596" s="45">
        <v>2080705</v>
      </c>
      <c r="B596" s="45" t="s">
        <v>1317</v>
      </c>
      <c r="C596" s="46">
        <v>0</v>
      </c>
    </row>
    <row r="597" customHeight="1" spans="1:3">
      <c r="A597" s="45">
        <v>2080709</v>
      </c>
      <c r="B597" s="45" t="s">
        <v>1318</v>
      </c>
      <c r="C597" s="46">
        <v>0</v>
      </c>
    </row>
    <row r="598" customHeight="1" spans="1:3">
      <c r="A598" s="45">
        <v>2080711</v>
      </c>
      <c r="B598" s="45" t="s">
        <v>1319</v>
      </c>
      <c r="C598" s="46">
        <v>0</v>
      </c>
    </row>
    <row r="599" customHeight="1" spans="1:3">
      <c r="A599" s="45">
        <v>2080712</v>
      </c>
      <c r="B599" s="45" t="s">
        <v>1320</v>
      </c>
      <c r="C599" s="46">
        <v>0</v>
      </c>
    </row>
    <row r="600" customHeight="1" spans="1:3">
      <c r="A600" s="45">
        <v>2080713</v>
      </c>
      <c r="B600" s="45" t="s">
        <v>1321</v>
      </c>
      <c r="C600" s="46">
        <v>0</v>
      </c>
    </row>
    <row r="601" customHeight="1" spans="1:3">
      <c r="A601" s="45">
        <v>2080799</v>
      </c>
      <c r="B601" s="45" t="s">
        <v>1322</v>
      </c>
      <c r="C601" s="46">
        <v>2457</v>
      </c>
    </row>
    <row r="602" customHeight="1" spans="1:3">
      <c r="A602" s="45">
        <v>20808</v>
      </c>
      <c r="B602" s="72" t="s">
        <v>1323</v>
      </c>
      <c r="C602" s="26">
        <f>SUM(C603:C610)</f>
        <v>6907</v>
      </c>
    </row>
    <row r="603" customHeight="1" spans="1:3">
      <c r="A603" s="45">
        <v>2080801</v>
      </c>
      <c r="B603" s="45" t="s">
        <v>1324</v>
      </c>
      <c r="C603" s="46">
        <v>3324</v>
      </c>
    </row>
    <row r="604" customHeight="1" spans="1:3">
      <c r="A604" s="45">
        <v>2080802</v>
      </c>
      <c r="B604" s="45" t="s">
        <v>1325</v>
      </c>
      <c r="C604" s="46">
        <v>871</v>
      </c>
    </row>
    <row r="605" customHeight="1" spans="1:3">
      <c r="A605" s="45">
        <v>2080803</v>
      </c>
      <c r="B605" s="45" t="s">
        <v>1326</v>
      </c>
      <c r="C605" s="46">
        <v>570</v>
      </c>
    </row>
    <row r="606" customHeight="1" spans="1:3">
      <c r="A606" s="45">
        <v>2080805</v>
      </c>
      <c r="B606" s="45" t="s">
        <v>1327</v>
      </c>
      <c r="C606" s="46">
        <v>416</v>
      </c>
    </row>
    <row r="607" customHeight="1" spans="1:3">
      <c r="A607" s="45">
        <v>2080806</v>
      </c>
      <c r="B607" s="45" t="s">
        <v>1328</v>
      </c>
      <c r="C607" s="46">
        <v>1043</v>
      </c>
    </row>
    <row r="608" customHeight="1" spans="1:3">
      <c r="A608" s="45">
        <v>2080807</v>
      </c>
      <c r="B608" s="45" t="s">
        <v>1329</v>
      </c>
      <c r="C608" s="46">
        <v>0</v>
      </c>
    </row>
    <row r="609" customHeight="1" spans="1:3">
      <c r="A609" s="45">
        <v>2080808</v>
      </c>
      <c r="B609" s="45" t="s">
        <v>1330</v>
      </c>
      <c r="C609" s="46">
        <v>0</v>
      </c>
    </row>
    <row r="610" customHeight="1" spans="1:3">
      <c r="A610" s="45">
        <v>2080899</v>
      </c>
      <c r="B610" s="45" t="s">
        <v>1331</v>
      </c>
      <c r="C610" s="46">
        <v>683</v>
      </c>
    </row>
    <row r="611" customHeight="1" spans="1:3">
      <c r="A611" s="45">
        <v>20809</v>
      </c>
      <c r="B611" s="72" t="s">
        <v>1332</v>
      </c>
      <c r="C611" s="26">
        <f>SUM(C612:C617)</f>
        <v>557</v>
      </c>
    </row>
    <row r="612" customHeight="1" spans="1:3">
      <c r="A612" s="45">
        <v>2080901</v>
      </c>
      <c r="B612" s="45" t="s">
        <v>1333</v>
      </c>
      <c r="C612" s="46">
        <v>51</v>
      </c>
    </row>
    <row r="613" customHeight="1" spans="1:3">
      <c r="A613" s="45">
        <v>2080902</v>
      </c>
      <c r="B613" s="45" t="s">
        <v>1334</v>
      </c>
      <c r="C613" s="46">
        <v>159</v>
      </c>
    </row>
    <row r="614" customHeight="1" spans="1:3">
      <c r="A614" s="45">
        <v>2080903</v>
      </c>
      <c r="B614" s="45" t="s">
        <v>1335</v>
      </c>
      <c r="C614" s="46">
        <v>12</v>
      </c>
    </row>
    <row r="615" customHeight="1" spans="1:3">
      <c r="A615" s="45">
        <v>2080904</v>
      </c>
      <c r="B615" s="45" t="s">
        <v>1336</v>
      </c>
      <c r="C615" s="46">
        <v>24</v>
      </c>
    </row>
    <row r="616" customHeight="1" spans="1:3">
      <c r="A616" s="45">
        <v>2080905</v>
      </c>
      <c r="B616" s="45" t="s">
        <v>1337</v>
      </c>
      <c r="C616" s="46">
        <v>67</v>
      </c>
    </row>
    <row r="617" customHeight="1" spans="1:3">
      <c r="A617" s="45">
        <v>2080999</v>
      </c>
      <c r="B617" s="45" t="s">
        <v>1338</v>
      </c>
      <c r="C617" s="46">
        <v>244</v>
      </c>
    </row>
    <row r="618" customHeight="1" spans="1:3">
      <c r="A618" s="45">
        <v>20810</v>
      </c>
      <c r="B618" s="72" t="s">
        <v>1339</v>
      </c>
      <c r="C618" s="26">
        <f>SUM(C619:C625)</f>
        <v>1965</v>
      </c>
    </row>
    <row r="619" customHeight="1" spans="1:3">
      <c r="A619" s="45">
        <v>2081001</v>
      </c>
      <c r="B619" s="45" t="s">
        <v>1340</v>
      </c>
      <c r="C619" s="46">
        <v>293</v>
      </c>
    </row>
    <row r="620" customHeight="1" spans="1:3">
      <c r="A620" s="45">
        <v>2081002</v>
      </c>
      <c r="B620" s="45" t="s">
        <v>1341</v>
      </c>
      <c r="C620" s="46">
        <v>1079</v>
      </c>
    </row>
    <row r="621" customHeight="1" spans="1:3">
      <c r="A621" s="45">
        <v>2081003</v>
      </c>
      <c r="B621" s="45" t="s">
        <v>1342</v>
      </c>
      <c r="C621" s="46">
        <v>0</v>
      </c>
    </row>
    <row r="622" customHeight="1" spans="1:3">
      <c r="A622" s="45">
        <v>2081004</v>
      </c>
      <c r="B622" s="45" t="s">
        <v>1343</v>
      </c>
      <c r="C622" s="46">
        <v>50</v>
      </c>
    </row>
    <row r="623" customHeight="1" spans="1:3">
      <c r="A623" s="45">
        <v>2081005</v>
      </c>
      <c r="B623" s="45" t="s">
        <v>1344</v>
      </c>
      <c r="C623" s="46">
        <v>212</v>
      </c>
    </row>
    <row r="624" customHeight="1" spans="1:3">
      <c r="A624" s="45">
        <v>2081006</v>
      </c>
      <c r="B624" s="45" t="s">
        <v>1345</v>
      </c>
      <c r="C624" s="46">
        <v>270</v>
      </c>
    </row>
    <row r="625" customHeight="1" spans="1:3">
      <c r="A625" s="45">
        <v>2081099</v>
      </c>
      <c r="B625" s="45" t="s">
        <v>1346</v>
      </c>
      <c r="C625" s="46">
        <v>61</v>
      </c>
    </row>
    <row r="626" customHeight="1" spans="1:3">
      <c r="A626" s="45">
        <v>20811</v>
      </c>
      <c r="B626" s="72" t="s">
        <v>1347</v>
      </c>
      <c r="C626" s="26">
        <f>SUM(C627:C634)</f>
        <v>2246</v>
      </c>
    </row>
    <row r="627" customHeight="1" spans="1:3">
      <c r="A627" s="45">
        <v>2081101</v>
      </c>
      <c r="B627" s="45" t="s">
        <v>911</v>
      </c>
      <c r="C627" s="46">
        <v>126</v>
      </c>
    </row>
    <row r="628" customHeight="1" spans="1:3">
      <c r="A628" s="45">
        <v>2081102</v>
      </c>
      <c r="B628" s="45" t="s">
        <v>912</v>
      </c>
      <c r="C628" s="46">
        <v>114</v>
      </c>
    </row>
    <row r="629" customHeight="1" spans="1:3">
      <c r="A629" s="45">
        <v>2081103</v>
      </c>
      <c r="B629" s="45" t="s">
        <v>913</v>
      </c>
      <c r="C629" s="46">
        <v>0</v>
      </c>
    </row>
    <row r="630" customHeight="1" spans="1:3">
      <c r="A630" s="45">
        <v>2081104</v>
      </c>
      <c r="B630" s="45" t="s">
        <v>1348</v>
      </c>
      <c r="C630" s="46">
        <v>79</v>
      </c>
    </row>
    <row r="631" customHeight="1" spans="1:3">
      <c r="A631" s="45">
        <v>2081105</v>
      </c>
      <c r="B631" s="45" t="s">
        <v>1349</v>
      </c>
      <c r="C631" s="46">
        <v>442</v>
      </c>
    </row>
    <row r="632" customHeight="1" spans="1:3">
      <c r="A632" s="45">
        <v>2081106</v>
      </c>
      <c r="B632" s="45" t="s">
        <v>1350</v>
      </c>
      <c r="C632" s="46">
        <v>0</v>
      </c>
    </row>
    <row r="633" customHeight="1" spans="1:3">
      <c r="A633" s="45">
        <v>2081107</v>
      </c>
      <c r="B633" s="45" t="s">
        <v>1351</v>
      </c>
      <c r="C633" s="46">
        <v>1451</v>
      </c>
    </row>
    <row r="634" customHeight="1" spans="1:3">
      <c r="A634" s="45">
        <v>2081199</v>
      </c>
      <c r="B634" s="45" t="s">
        <v>1352</v>
      </c>
      <c r="C634" s="46">
        <v>34</v>
      </c>
    </row>
    <row r="635" customHeight="1" spans="1:3">
      <c r="A635" s="45">
        <v>20816</v>
      </c>
      <c r="B635" s="72" t="s">
        <v>1353</v>
      </c>
      <c r="C635" s="26">
        <f>SUM(C636:C640)</f>
        <v>0</v>
      </c>
    </row>
    <row r="636" customHeight="1" spans="1:3">
      <c r="A636" s="45">
        <v>2081601</v>
      </c>
      <c r="B636" s="45" t="s">
        <v>911</v>
      </c>
      <c r="C636" s="46">
        <v>0</v>
      </c>
    </row>
    <row r="637" customHeight="1" spans="1:3">
      <c r="A637" s="45">
        <v>2081602</v>
      </c>
      <c r="B637" s="45" t="s">
        <v>912</v>
      </c>
      <c r="C637" s="46">
        <v>0</v>
      </c>
    </row>
    <row r="638" customHeight="1" spans="1:3">
      <c r="A638" s="45">
        <v>2081603</v>
      </c>
      <c r="B638" s="45" t="s">
        <v>913</v>
      </c>
      <c r="C638" s="46">
        <v>0</v>
      </c>
    </row>
    <row r="639" customHeight="1" spans="1:3">
      <c r="A639" s="45">
        <v>2081650</v>
      </c>
      <c r="B639" s="45" t="s">
        <v>920</v>
      </c>
      <c r="C639" s="46">
        <v>0</v>
      </c>
    </row>
    <row r="640" customHeight="1" spans="1:3">
      <c r="A640" s="45">
        <v>2081699</v>
      </c>
      <c r="B640" s="45" t="s">
        <v>1354</v>
      </c>
      <c r="C640" s="46">
        <v>0</v>
      </c>
    </row>
    <row r="641" customHeight="1" spans="1:3">
      <c r="A641" s="45">
        <v>20819</v>
      </c>
      <c r="B641" s="72" t="s">
        <v>1355</v>
      </c>
      <c r="C641" s="26">
        <f>SUM(C642:C643)</f>
        <v>7800</v>
      </c>
    </row>
    <row r="642" customHeight="1" spans="1:3">
      <c r="A642" s="45">
        <v>2081901</v>
      </c>
      <c r="B642" s="45" t="s">
        <v>1356</v>
      </c>
      <c r="C642" s="46">
        <v>1500</v>
      </c>
    </row>
    <row r="643" customHeight="1" spans="1:3">
      <c r="A643" s="45">
        <v>2081902</v>
      </c>
      <c r="B643" s="45" t="s">
        <v>1357</v>
      </c>
      <c r="C643" s="46">
        <v>6300</v>
      </c>
    </row>
    <row r="644" customHeight="1" spans="1:3">
      <c r="A644" s="45">
        <v>20820</v>
      </c>
      <c r="B644" s="72" t="s">
        <v>1358</v>
      </c>
      <c r="C644" s="26">
        <f>SUM(C645:C646)</f>
        <v>803</v>
      </c>
    </row>
    <row r="645" customHeight="1" spans="1:3">
      <c r="A645" s="45">
        <v>2082001</v>
      </c>
      <c r="B645" s="45" t="s">
        <v>1359</v>
      </c>
      <c r="C645" s="46">
        <v>753</v>
      </c>
    </row>
    <row r="646" customHeight="1" spans="1:3">
      <c r="A646" s="45">
        <v>2082002</v>
      </c>
      <c r="B646" s="45" t="s">
        <v>1360</v>
      </c>
      <c r="C646" s="46">
        <v>50</v>
      </c>
    </row>
    <row r="647" customHeight="1" spans="1:3">
      <c r="A647" s="45">
        <v>20821</v>
      </c>
      <c r="B647" s="72" t="s">
        <v>1361</v>
      </c>
      <c r="C647" s="26">
        <f>SUM(C648:C649)</f>
        <v>4836</v>
      </c>
    </row>
    <row r="648" customHeight="1" spans="1:3">
      <c r="A648" s="45">
        <v>2082101</v>
      </c>
      <c r="B648" s="45" t="s">
        <v>1362</v>
      </c>
      <c r="C648" s="46">
        <v>150</v>
      </c>
    </row>
    <row r="649" customHeight="1" spans="1:3">
      <c r="A649" s="45">
        <v>2082102</v>
      </c>
      <c r="B649" s="45" t="s">
        <v>1363</v>
      </c>
      <c r="C649" s="46">
        <v>4686</v>
      </c>
    </row>
    <row r="650" customHeight="1" spans="1:3">
      <c r="A650" s="45">
        <v>20824</v>
      </c>
      <c r="B650" s="72" t="s">
        <v>1364</v>
      </c>
      <c r="C650" s="26">
        <f>SUM(C651:C652)</f>
        <v>0</v>
      </c>
    </row>
    <row r="651" customHeight="1" spans="1:3">
      <c r="A651" s="45">
        <v>2082401</v>
      </c>
      <c r="B651" s="45" t="s">
        <v>1365</v>
      </c>
      <c r="C651" s="46">
        <v>0</v>
      </c>
    </row>
    <row r="652" customHeight="1" spans="1:3">
      <c r="A652" s="45">
        <v>2082402</v>
      </c>
      <c r="B652" s="45" t="s">
        <v>1366</v>
      </c>
      <c r="C652" s="46">
        <v>0</v>
      </c>
    </row>
    <row r="653" customHeight="1" spans="1:3">
      <c r="A653" s="45">
        <v>20825</v>
      </c>
      <c r="B653" s="72" t="s">
        <v>1367</v>
      </c>
      <c r="C653" s="26">
        <f>SUM(C654:C655)</f>
        <v>12</v>
      </c>
    </row>
    <row r="654" customHeight="1" spans="1:3">
      <c r="A654" s="45">
        <v>2082501</v>
      </c>
      <c r="B654" s="45" t="s">
        <v>1368</v>
      </c>
      <c r="C654" s="46">
        <v>8</v>
      </c>
    </row>
    <row r="655" customHeight="1" spans="1:3">
      <c r="A655" s="45">
        <v>2082502</v>
      </c>
      <c r="B655" s="45" t="s">
        <v>1369</v>
      </c>
      <c r="C655" s="46">
        <v>4</v>
      </c>
    </row>
    <row r="656" customHeight="1" spans="1:3">
      <c r="A656" s="45">
        <v>20826</v>
      </c>
      <c r="B656" s="72" t="s">
        <v>1370</v>
      </c>
      <c r="C656" s="26">
        <f>SUM(C657:C659)</f>
        <v>16994</v>
      </c>
    </row>
    <row r="657" customHeight="1" spans="1:3">
      <c r="A657" s="45">
        <v>2082601</v>
      </c>
      <c r="B657" s="45" t="s">
        <v>1371</v>
      </c>
      <c r="C657" s="46">
        <v>0</v>
      </c>
    </row>
    <row r="658" customHeight="1" spans="1:3">
      <c r="A658" s="45">
        <v>2082602</v>
      </c>
      <c r="B658" s="45" t="s">
        <v>1372</v>
      </c>
      <c r="C658" s="46">
        <v>16994</v>
      </c>
    </row>
    <row r="659" customHeight="1" spans="1:3">
      <c r="A659" s="45">
        <v>2082699</v>
      </c>
      <c r="B659" s="45" t="s">
        <v>1373</v>
      </c>
      <c r="C659" s="46">
        <v>0</v>
      </c>
    </row>
    <row r="660" customHeight="1" spans="1:3">
      <c r="A660" s="45">
        <v>20827</v>
      </c>
      <c r="B660" s="72" t="s">
        <v>1374</v>
      </c>
      <c r="C660" s="26">
        <f>SUM(C661:C663)</f>
        <v>25</v>
      </c>
    </row>
    <row r="661" customHeight="1" spans="1:3">
      <c r="A661" s="45">
        <v>2082701</v>
      </c>
      <c r="B661" s="45" t="s">
        <v>1375</v>
      </c>
      <c r="C661" s="46">
        <v>0</v>
      </c>
    </row>
    <row r="662" customHeight="1" spans="1:3">
      <c r="A662" s="45">
        <v>2082702</v>
      </c>
      <c r="B662" s="45" t="s">
        <v>1376</v>
      </c>
      <c r="C662" s="46">
        <v>25</v>
      </c>
    </row>
    <row r="663" customHeight="1" spans="1:3">
      <c r="A663" s="45">
        <v>2082799</v>
      </c>
      <c r="B663" s="45" t="s">
        <v>1377</v>
      </c>
      <c r="C663" s="46">
        <v>0</v>
      </c>
    </row>
    <row r="664" customHeight="1" spans="1:3">
      <c r="A664" s="45">
        <v>20828</v>
      </c>
      <c r="B664" s="72" t="s">
        <v>1378</v>
      </c>
      <c r="C664" s="26">
        <f>SUM(C665:C671)</f>
        <v>803</v>
      </c>
    </row>
    <row r="665" customHeight="1" spans="1:3">
      <c r="A665" s="45">
        <v>2082801</v>
      </c>
      <c r="B665" s="45" t="s">
        <v>911</v>
      </c>
      <c r="C665" s="46">
        <v>329</v>
      </c>
    </row>
    <row r="666" customHeight="1" spans="1:3">
      <c r="A666" s="45">
        <v>2082802</v>
      </c>
      <c r="B666" s="45" t="s">
        <v>912</v>
      </c>
      <c r="C666" s="46">
        <v>40</v>
      </c>
    </row>
    <row r="667" customHeight="1" spans="1:3">
      <c r="A667" s="45">
        <v>2082803</v>
      </c>
      <c r="B667" s="45" t="s">
        <v>913</v>
      </c>
      <c r="C667" s="46">
        <v>0</v>
      </c>
    </row>
    <row r="668" customHeight="1" spans="1:3">
      <c r="A668" s="45">
        <v>2082804</v>
      </c>
      <c r="B668" s="45" t="s">
        <v>1379</v>
      </c>
      <c r="C668" s="46">
        <v>304</v>
      </c>
    </row>
    <row r="669" customHeight="1" spans="1:3">
      <c r="A669" s="45">
        <v>2082805</v>
      </c>
      <c r="B669" s="45" t="s">
        <v>1380</v>
      </c>
      <c r="C669" s="46">
        <v>0</v>
      </c>
    </row>
    <row r="670" customHeight="1" spans="1:3">
      <c r="A670" s="45">
        <v>2082850</v>
      </c>
      <c r="B670" s="45" t="s">
        <v>920</v>
      </c>
      <c r="C670" s="46">
        <v>0</v>
      </c>
    </row>
    <row r="671" customHeight="1" spans="1:3">
      <c r="A671" s="45">
        <v>2082899</v>
      </c>
      <c r="B671" s="45" t="s">
        <v>1381</v>
      </c>
      <c r="C671" s="46">
        <v>130</v>
      </c>
    </row>
    <row r="672" customHeight="1" spans="1:3">
      <c r="A672" s="45">
        <v>20830</v>
      </c>
      <c r="B672" s="72" t="s">
        <v>1382</v>
      </c>
      <c r="C672" s="26">
        <f>SUM(C673:C674)</f>
        <v>76</v>
      </c>
    </row>
    <row r="673" customHeight="1" spans="1:3">
      <c r="A673" s="45">
        <v>2083001</v>
      </c>
      <c r="B673" s="45" t="s">
        <v>1383</v>
      </c>
      <c r="C673" s="46">
        <v>76</v>
      </c>
    </row>
    <row r="674" customHeight="1" spans="1:3">
      <c r="A674" s="45">
        <v>2083099</v>
      </c>
      <c r="B674" s="45" t="s">
        <v>1384</v>
      </c>
      <c r="C674" s="46">
        <v>0</v>
      </c>
    </row>
    <row r="675" customHeight="1" spans="1:3">
      <c r="A675" s="45">
        <v>20899</v>
      </c>
      <c r="B675" s="72" t="s">
        <v>1385</v>
      </c>
      <c r="C675" s="26">
        <f>C676</f>
        <v>1007</v>
      </c>
    </row>
    <row r="676" customHeight="1" spans="1:3">
      <c r="A676" s="45">
        <v>2089999</v>
      </c>
      <c r="B676" s="45" t="s">
        <v>1386</v>
      </c>
      <c r="C676" s="46">
        <v>1007</v>
      </c>
    </row>
    <row r="677" customHeight="1" spans="1:3">
      <c r="A677" s="45">
        <v>210</v>
      </c>
      <c r="B677" s="72" t="s">
        <v>1387</v>
      </c>
      <c r="C677" s="26">
        <f>SUM(C678,C683,C698,C702,C714,C717,C721,C726,C730,C734,C737,C746,C748)</f>
        <v>27751</v>
      </c>
    </row>
    <row r="678" customHeight="1" spans="1:3">
      <c r="A678" s="45">
        <v>21001</v>
      </c>
      <c r="B678" s="72" t="s">
        <v>1388</v>
      </c>
      <c r="C678" s="26">
        <f>SUM(C679:C682)</f>
        <v>1787</v>
      </c>
    </row>
    <row r="679" customHeight="1" spans="1:3">
      <c r="A679" s="45">
        <v>2100101</v>
      </c>
      <c r="B679" s="45" t="s">
        <v>911</v>
      </c>
      <c r="C679" s="46">
        <v>1755</v>
      </c>
    </row>
    <row r="680" customHeight="1" spans="1:3">
      <c r="A680" s="45">
        <v>2100102</v>
      </c>
      <c r="B680" s="45" t="s">
        <v>912</v>
      </c>
      <c r="C680" s="46">
        <v>10</v>
      </c>
    </row>
    <row r="681" customHeight="1" spans="1:3">
      <c r="A681" s="45">
        <v>2100103</v>
      </c>
      <c r="B681" s="45" t="s">
        <v>913</v>
      </c>
      <c r="C681" s="46">
        <v>0</v>
      </c>
    </row>
    <row r="682" customHeight="1" spans="1:3">
      <c r="A682" s="45">
        <v>2100199</v>
      </c>
      <c r="B682" s="45" t="s">
        <v>1389</v>
      </c>
      <c r="C682" s="46">
        <v>22</v>
      </c>
    </row>
    <row r="683" customHeight="1" spans="1:3">
      <c r="A683" s="45">
        <v>21002</v>
      </c>
      <c r="B683" s="72" t="s">
        <v>1390</v>
      </c>
      <c r="C683" s="26">
        <f>SUM(C684:C697)</f>
        <v>957</v>
      </c>
    </row>
    <row r="684" customHeight="1" spans="1:3">
      <c r="A684" s="45">
        <v>2100201</v>
      </c>
      <c r="B684" s="45" t="s">
        <v>1391</v>
      </c>
      <c r="C684" s="46">
        <v>112</v>
      </c>
    </row>
    <row r="685" customHeight="1" spans="1:3">
      <c r="A685" s="45">
        <v>2100202</v>
      </c>
      <c r="B685" s="45" t="s">
        <v>1392</v>
      </c>
      <c r="C685" s="46">
        <v>0</v>
      </c>
    </row>
    <row r="686" customHeight="1" spans="1:3">
      <c r="A686" s="45">
        <v>2100203</v>
      </c>
      <c r="B686" s="45" t="s">
        <v>1393</v>
      </c>
      <c r="C686" s="46">
        <v>0</v>
      </c>
    </row>
    <row r="687" customHeight="1" spans="1:3">
      <c r="A687" s="45">
        <v>2100204</v>
      </c>
      <c r="B687" s="45" t="s">
        <v>1394</v>
      </c>
      <c r="C687" s="46">
        <v>0</v>
      </c>
    </row>
    <row r="688" customHeight="1" spans="1:3">
      <c r="A688" s="45">
        <v>2100205</v>
      </c>
      <c r="B688" s="45" t="s">
        <v>1395</v>
      </c>
      <c r="C688" s="46">
        <v>0</v>
      </c>
    </row>
    <row r="689" customHeight="1" spans="1:3">
      <c r="A689" s="45">
        <v>2100206</v>
      </c>
      <c r="B689" s="45" t="s">
        <v>1396</v>
      </c>
      <c r="C689" s="46">
        <v>0</v>
      </c>
    </row>
    <row r="690" customHeight="1" spans="1:3">
      <c r="A690" s="45">
        <v>2100207</v>
      </c>
      <c r="B690" s="45" t="s">
        <v>1397</v>
      </c>
      <c r="C690" s="46">
        <v>0</v>
      </c>
    </row>
    <row r="691" customHeight="1" spans="1:3">
      <c r="A691" s="45">
        <v>2100208</v>
      </c>
      <c r="B691" s="45" t="s">
        <v>1398</v>
      </c>
      <c r="C691" s="46">
        <v>0</v>
      </c>
    </row>
    <row r="692" customHeight="1" spans="1:3">
      <c r="A692" s="45">
        <v>2100209</v>
      </c>
      <c r="B692" s="45" t="s">
        <v>1399</v>
      </c>
      <c r="C692" s="46">
        <v>0</v>
      </c>
    </row>
    <row r="693" customHeight="1" spans="1:3">
      <c r="A693" s="45">
        <v>2100210</v>
      </c>
      <c r="B693" s="45" t="s">
        <v>1400</v>
      </c>
      <c r="C693" s="46">
        <v>0</v>
      </c>
    </row>
    <row r="694" customHeight="1" spans="1:3">
      <c r="A694" s="45">
        <v>2100211</v>
      </c>
      <c r="B694" s="45" t="s">
        <v>1401</v>
      </c>
      <c r="C694" s="46">
        <v>0</v>
      </c>
    </row>
    <row r="695" customHeight="1" spans="1:3">
      <c r="A695" s="45">
        <v>2100212</v>
      </c>
      <c r="B695" s="45" t="s">
        <v>1402</v>
      </c>
      <c r="C695" s="46">
        <v>0</v>
      </c>
    </row>
    <row r="696" customHeight="1" spans="1:3">
      <c r="A696" s="45">
        <v>2100213</v>
      </c>
      <c r="B696" s="45" t="s">
        <v>1403</v>
      </c>
      <c r="C696" s="46">
        <v>0</v>
      </c>
    </row>
    <row r="697" customHeight="1" spans="1:3">
      <c r="A697" s="45">
        <v>2100299</v>
      </c>
      <c r="B697" s="45" t="s">
        <v>1404</v>
      </c>
      <c r="C697" s="46">
        <v>845</v>
      </c>
    </row>
    <row r="698" customHeight="1" spans="1:3">
      <c r="A698" s="45">
        <v>21003</v>
      </c>
      <c r="B698" s="72" t="s">
        <v>1405</v>
      </c>
      <c r="C698" s="26">
        <f>SUM(C699:C701)</f>
        <v>4452</v>
      </c>
    </row>
    <row r="699" customHeight="1" spans="1:3">
      <c r="A699" s="45">
        <v>2100301</v>
      </c>
      <c r="B699" s="45" t="s">
        <v>1406</v>
      </c>
      <c r="C699" s="46">
        <v>0</v>
      </c>
    </row>
    <row r="700" customHeight="1" spans="1:3">
      <c r="A700" s="45">
        <v>2100302</v>
      </c>
      <c r="B700" s="45" t="s">
        <v>1407</v>
      </c>
      <c r="C700" s="46">
        <v>412</v>
      </c>
    </row>
    <row r="701" customHeight="1" spans="1:3">
      <c r="A701" s="45">
        <v>2100399</v>
      </c>
      <c r="B701" s="45" t="s">
        <v>1408</v>
      </c>
      <c r="C701" s="46">
        <v>4040</v>
      </c>
    </row>
    <row r="702" customHeight="1" spans="1:3">
      <c r="A702" s="45">
        <v>21004</v>
      </c>
      <c r="B702" s="72" t="s">
        <v>1409</v>
      </c>
      <c r="C702" s="26">
        <f>SUM(C703:C713)</f>
        <v>12928</v>
      </c>
    </row>
    <row r="703" customHeight="1" spans="1:3">
      <c r="A703" s="45">
        <v>2100401</v>
      </c>
      <c r="B703" s="45" t="s">
        <v>1410</v>
      </c>
      <c r="C703" s="46">
        <v>774</v>
      </c>
    </row>
    <row r="704" customHeight="1" spans="1:3">
      <c r="A704" s="45">
        <v>2100402</v>
      </c>
      <c r="B704" s="45" t="s">
        <v>1411</v>
      </c>
      <c r="C704" s="46">
        <v>161</v>
      </c>
    </row>
    <row r="705" customHeight="1" spans="1:3">
      <c r="A705" s="45">
        <v>2100403</v>
      </c>
      <c r="B705" s="45" t="s">
        <v>1412</v>
      </c>
      <c r="C705" s="46">
        <v>351</v>
      </c>
    </row>
    <row r="706" customHeight="1" spans="1:3">
      <c r="A706" s="45">
        <v>2100404</v>
      </c>
      <c r="B706" s="45" t="s">
        <v>1413</v>
      </c>
      <c r="C706" s="46">
        <v>0</v>
      </c>
    </row>
    <row r="707" customHeight="1" spans="1:3">
      <c r="A707" s="45">
        <v>2100405</v>
      </c>
      <c r="B707" s="45" t="s">
        <v>1414</v>
      </c>
      <c r="C707" s="46">
        <v>0</v>
      </c>
    </row>
    <row r="708" customHeight="1" spans="1:3">
      <c r="A708" s="45">
        <v>2100406</v>
      </c>
      <c r="B708" s="45" t="s">
        <v>1415</v>
      </c>
      <c r="C708" s="46">
        <v>0</v>
      </c>
    </row>
    <row r="709" customHeight="1" spans="1:3">
      <c r="A709" s="45">
        <v>2100407</v>
      </c>
      <c r="B709" s="45" t="s">
        <v>1416</v>
      </c>
      <c r="C709" s="46">
        <v>0</v>
      </c>
    </row>
    <row r="710" customHeight="1" spans="1:3">
      <c r="A710" s="45">
        <v>2100408</v>
      </c>
      <c r="B710" s="45" t="s">
        <v>1417</v>
      </c>
      <c r="C710" s="46">
        <v>3345</v>
      </c>
    </row>
    <row r="711" customHeight="1" spans="1:3">
      <c r="A711" s="45">
        <v>2100409</v>
      </c>
      <c r="B711" s="45" t="s">
        <v>1418</v>
      </c>
      <c r="C711" s="46">
        <v>600</v>
      </c>
    </row>
    <row r="712" customHeight="1" spans="1:3">
      <c r="A712" s="45">
        <v>2100410</v>
      </c>
      <c r="B712" s="45" t="s">
        <v>1419</v>
      </c>
      <c r="C712" s="46">
        <v>5962</v>
      </c>
    </row>
    <row r="713" customHeight="1" spans="1:3">
      <c r="A713" s="45">
        <v>2100499</v>
      </c>
      <c r="B713" s="45" t="s">
        <v>1420</v>
      </c>
      <c r="C713" s="46">
        <v>1735</v>
      </c>
    </row>
    <row r="714" customHeight="1" spans="1:3">
      <c r="A714" s="45">
        <v>21006</v>
      </c>
      <c r="B714" s="72" t="s">
        <v>1421</v>
      </c>
      <c r="C714" s="26">
        <f>SUM(C715:C716)</f>
        <v>321</v>
      </c>
    </row>
    <row r="715" customHeight="1" spans="1:3">
      <c r="A715" s="45">
        <v>2100601</v>
      </c>
      <c r="B715" s="45" t="s">
        <v>1422</v>
      </c>
      <c r="C715" s="46">
        <v>321</v>
      </c>
    </row>
    <row r="716" customHeight="1" spans="1:3">
      <c r="A716" s="45">
        <v>2100699</v>
      </c>
      <c r="B716" s="45" t="s">
        <v>1423</v>
      </c>
      <c r="C716" s="46">
        <v>0</v>
      </c>
    </row>
    <row r="717" customHeight="1" spans="1:3">
      <c r="A717" s="45">
        <v>21007</v>
      </c>
      <c r="B717" s="72" t="s">
        <v>1424</v>
      </c>
      <c r="C717" s="26">
        <f>SUM(C718:C720)</f>
        <v>3031</v>
      </c>
    </row>
    <row r="718" customHeight="1" spans="1:3">
      <c r="A718" s="45">
        <v>2100716</v>
      </c>
      <c r="B718" s="45" t="s">
        <v>1425</v>
      </c>
      <c r="C718" s="46">
        <v>48</v>
      </c>
    </row>
    <row r="719" customHeight="1" spans="1:3">
      <c r="A719" s="45">
        <v>2100717</v>
      </c>
      <c r="B719" s="45" t="s">
        <v>1426</v>
      </c>
      <c r="C719" s="46">
        <v>2517</v>
      </c>
    </row>
    <row r="720" customHeight="1" spans="1:3">
      <c r="A720" s="45">
        <v>2100799</v>
      </c>
      <c r="B720" s="45" t="s">
        <v>1427</v>
      </c>
      <c r="C720" s="46">
        <v>466</v>
      </c>
    </row>
    <row r="721" customHeight="1" spans="1:3">
      <c r="A721" s="45">
        <v>21011</v>
      </c>
      <c r="B721" s="72" t="s">
        <v>1428</v>
      </c>
      <c r="C721" s="26">
        <f>SUM(C722:C725)</f>
        <v>0</v>
      </c>
    </row>
    <row r="722" customHeight="1" spans="1:3">
      <c r="A722" s="45">
        <v>2101101</v>
      </c>
      <c r="B722" s="45" t="s">
        <v>1429</v>
      </c>
      <c r="C722" s="46">
        <v>0</v>
      </c>
    </row>
    <row r="723" customHeight="1" spans="1:3">
      <c r="A723" s="45">
        <v>2101102</v>
      </c>
      <c r="B723" s="45" t="s">
        <v>1430</v>
      </c>
      <c r="C723" s="46">
        <v>0</v>
      </c>
    </row>
    <row r="724" customHeight="1" spans="1:3">
      <c r="A724" s="45">
        <v>2101103</v>
      </c>
      <c r="B724" s="45" t="s">
        <v>1431</v>
      </c>
      <c r="C724" s="46">
        <v>0</v>
      </c>
    </row>
    <row r="725" customHeight="1" spans="1:3">
      <c r="A725" s="45">
        <v>2101199</v>
      </c>
      <c r="B725" s="45" t="s">
        <v>1432</v>
      </c>
      <c r="C725" s="46">
        <v>0</v>
      </c>
    </row>
    <row r="726" customHeight="1" spans="1:3">
      <c r="A726" s="45">
        <v>21012</v>
      </c>
      <c r="B726" s="72" t="s">
        <v>1433</v>
      </c>
      <c r="C726" s="26">
        <f>SUM(C727:C729)</f>
        <v>1935</v>
      </c>
    </row>
    <row r="727" customHeight="1" spans="1:3">
      <c r="A727" s="45">
        <v>2101201</v>
      </c>
      <c r="B727" s="45" t="s">
        <v>1434</v>
      </c>
      <c r="C727" s="46">
        <v>0</v>
      </c>
    </row>
    <row r="728" customHeight="1" spans="1:3">
      <c r="A728" s="45">
        <v>2101202</v>
      </c>
      <c r="B728" s="45" t="s">
        <v>1435</v>
      </c>
      <c r="C728" s="46">
        <v>1935</v>
      </c>
    </row>
    <row r="729" customHeight="1" spans="1:3">
      <c r="A729" s="45">
        <v>2101299</v>
      </c>
      <c r="B729" s="45" t="s">
        <v>1436</v>
      </c>
      <c r="C729" s="46">
        <v>0</v>
      </c>
    </row>
    <row r="730" customHeight="1" spans="1:3">
      <c r="A730" s="45">
        <v>21013</v>
      </c>
      <c r="B730" s="72" t="s">
        <v>1437</v>
      </c>
      <c r="C730" s="26">
        <f>SUM(C731:C733)</f>
        <v>1267</v>
      </c>
    </row>
    <row r="731" customHeight="1" spans="1:3">
      <c r="A731" s="45">
        <v>2101301</v>
      </c>
      <c r="B731" s="45" t="s">
        <v>1438</v>
      </c>
      <c r="C731" s="46">
        <v>456</v>
      </c>
    </row>
    <row r="732" customHeight="1" spans="1:3">
      <c r="A732" s="45">
        <v>2101302</v>
      </c>
      <c r="B732" s="45" t="s">
        <v>1439</v>
      </c>
      <c r="C732" s="46">
        <v>0</v>
      </c>
    </row>
    <row r="733" customHeight="1" spans="1:3">
      <c r="A733" s="45">
        <v>2101399</v>
      </c>
      <c r="B733" s="45" t="s">
        <v>1440</v>
      </c>
      <c r="C733" s="46">
        <v>811</v>
      </c>
    </row>
    <row r="734" customHeight="1" spans="1:3">
      <c r="A734" s="45">
        <v>21014</v>
      </c>
      <c r="B734" s="72" t="s">
        <v>1441</v>
      </c>
      <c r="C734" s="26">
        <f>SUM(C735:C736)</f>
        <v>94</v>
      </c>
    </row>
    <row r="735" customHeight="1" spans="1:3">
      <c r="A735" s="45">
        <v>2101401</v>
      </c>
      <c r="B735" s="45" t="s">
        <v>1442</v>
      </c>
      <c r="C735" s="46">
        <v>94</v>
      </c>
    </row>
    <row r="736" customHeight="1" spans="1:3">
      <c r="A736" s="45">
        <v>2101499</v>
      </c>
      <c r="B736" s="45" t="s">
        <v>1443</v>
      </c>
      <c r="C736" s="46">
        <v>0</v>
      </c>
    </row>
    <row r="737" customHeight="1" spans="1:3">
      <c r="A737" s="45">
        <v>21015</v>
      </c>
      <c r="B737" s="72" t="s">
        <v>1444</v>
      </c>
      <c r="C737" s="26">
        <f>SUM(C738:C745)</f>
        <v>693</v>
      </c>
    </row>
    <row r="738" customHeight="1" spans="1:3">
      <c r="A738" s="45">
        <v>2101501</v>
      </c>
      <c r="B738" s="45" t="s">
        <v>911</v>
      </c>
      <c r="C738" s="46">
        <v>492</v>
      </c>
    </row>
    <row r="739" customHeight="1" spans="1:3">
      <c r="A739" s="45">
        <v>2101502</v>
      </c>
      <c r="B739" s="45" t="s">
        <v>912</v>
      </c>
      <c r="C739" s="46">
        <v>161</v>
      </c>
    </row>
    <row r="740" customHeight="1" spans="1:3">
      <c r="A740" s="45">
        <v>2101503</v>
      </c>
      <c r="B740" s="45" t="s">
        <v>913</v>
      </c>
      <c r="C740" s="46">
        <v>0</v>
      </c>
    </row>
    <row r="741" customHeight="1" spans="1:3">
      <c r="A741" s="45">
        <v>2101504</v>
      </c>
      <c r="B741" s="45" t="s">
        <v>952</v>
      </c>
      <c r="C741" s="46">
        <v>0</v>
      </c>
    </row>
    <row r="742" customHeight="1" spans="1:3">
      <c r="A742" s="45">
        <v>2101505</v>
      </c>
      <c r="B742" s="45" t="s">
        <v>1445</v>
      </c>
      <c r="C742" s="46">
        <v>40</v>
      </c>
    </row>
    <row r="743" customHeight="1" spans="1:3">
      <c r="A743" s="45">
        <v>2101506</v>
      </c>
      <c r="B743" s="45" t="s">
        <v>1446</v>
      </c>
      <c r="C743" s="46">
        <v>0</v>
      </c>
    </row>
    <row r="744" customHeight="1" spans="1:3">
      <c r="A744" s="45">
        <v>2101550</v>
      </c>
      <c r="B744" s="45" t="s">
        <v>920</v>
      </c>
      <c r="C744" s="46">
        <v>0</v>
      </c>
    </row>
    <row r="745" customHeight="1" spans="1:3">
      <c r="A745" s="45">
        <v>2101599</v>
      </c>
      <c r="B745" s="45" t="s">
        <v>1447</v>
      </c>
      <c r="C745" s="46">
        <v>0</v>
      </c>
    </row>
    <row r="746" customHeight="1" spans="1:3">
      <c r="A746" s="45">
        <v>21016</v>
      </c>
      <c r="B746" s="72" t="s">
        <v>1448</v>
      </c>
      <c r="C746" s="26">
        <f>C747</f>
        <v>0</v>
      </c>
    </row>
    <row r="747" customHeight="1" spans="1:3">
      <c r="A747" s="45">
        <v>2101601</v>
      </c>
      <c r="B747" s="45" t="s">
        <v>1449</v>
      </c>
      <c r="C747" s="46">
        <v>0</v>
      </c>
    </row>
    <row r="748" customHeight="1" spans="1:3">
      <c r="A748" s="45">
        <v>21099</v>
      </c>
      <c r="B748" s="72" t="s">
        <v>1450</v>
      </c>
      <c r="C748" s="26">
        <f>C749</f>
        <v>286</v>
      </c>
    </row>
    <row r="749" customHeight="1" spans="1:3">
      <c r="A749" s="45">
        <v>2109999</v>
      </c>
      <c r="B749" s="45" t="s">
        <v>1451</v>
      </c>
      <c r="C749" s="46">
        <v>286</v>
      </c>
    </row>
    <row r="750" customHeight="1" spans="1:3">
      <c r="A750" s="45">
        <v>211</v>
      </c>
      <c r="B750" s="72" t="s">
        <v>1452</v>
      </c>
      <c r="C750" s="26">
        <f>SUM(C751,C761,C765,C774,C781,C788,C794,C797,C800,C802,C804,C810,C812,C814,C825)</f>
        <v>10365</v>
      </c>
    </row>
    <row r="751" customHeight="1" spans="1:3">
      <c r="A751" s="45">
        <v>21101</v>
      </c>
      <c r="B751" s="72" t="s">
        <v>1453</v>
      </c>
      <c r="C751" s="26">
        <f>SUM(C752:C760)</f>
        <v>1093</v>
      </c>
    </row>
    <row r="752" customHeight="1" spans="1:3">
      <c r="A752" s="45">
        <v>2110101</v>
      </c>
      <c r="B752" s="45" t="s">
        <v>911</v>
      </c>
      <c r="C752" s="46">
        <v>158</v>
      </c>
    </row>
    <row r="753" customHeight="1" spans="1:3">
      <c r="A753" s="45">
        <v>2110102</v>
      </c>
      <c r="B753" s="45" t="s">
        <v>912</v>
      </c>
      <c r="C753" s="46">
        <v>116</v>
      </c>
    </row>
    <row r="754" customHeight="1" spans="1:3">
      <c r="A754" s="45">
        <v>2110103</v>
      </c>
      <c r="B754" s="45" t="s">
        <v>913</v>
      </c>
      <c r="C754" s="46">
        <v>0</v>
      </c>
    </row>
    <row r="755" customHeight="1" spans="1:3">
      <c r="A755" s="45">
        <v>2110104</v>
      </c>
      <c r="B755" s="45" t="s">
        <v>1454</v>
      </c>
      <c r="C755" s="46">
        <v>0</v>
      </c>
    </row>
    <row r="756" customHeight="1" spans="1:3">
      <c r="A756" s="45">
        <v>2110105</v>
      </c>
      <c r="B756" s="45" t="s">
        <v>1455</v>
      </c>
      <c r="C756" s="46">
        <v>0</v>
      </c>
    </row>
    <row r="757" customHeight="1" spans="1:3">
      <c r="A757" s="45">
        <v>2110106</v>
      </c>
      <c r="B757" s="45" t="s">
        <v>1456</v>
      </c>
      <c r="C757" s="46">
        <v>0</v>
      </c>
    </row>
    <row r="758" customHeight="1" spans="1:3">
      <c r="A758" s="45">
        <v>2110107</v>
      </c>
      <c r="B758" s="45" t="s">
        <v>1457</v>
      </c>
      <c r="C758" s="46">
        <v>0</v>
      </c>
    </row>
    <row r="759" customHeight="1" spans="1:3">
      <c r="A759" s="45">
        <v>2110108</v>
      </c>
      <c r="B759" s="45" t="s">
        <v>1458</v>
      </c>
      <c r="C759" s="46">
        <v>0</v>
      </c>
    </row>
    <row r="760" customHeight="1" spans="1:3">
      <c r="A760" s="45">
        <v>2110199</v>
      </c>
      <c r="B760" s="45" t="s">
        <v>1459</v>
      </c>
      <c r="C760" s="46">
        <v>819</v>
      </c>
    </row>
    <row r="761" customHeight="1" spans="1:3">
      <c r="A761" s="45">
        <v>21102</v>
      </c>
      <c r="B761" s="72" t="s">
        <v>1460</v>
      </c>
      <c r="C761" s="26">
        <f>SUM(C762:C764)</f>
        <v>0</v>
      </c>
    </row>
    <row r="762" customHeight="1" spans="1:3">
      <c r="A762" s="45">
        <v>2110203</v>
      </c>
      <c r="B762" s="45" t="s">
        <v>1461</v>
      </c>
      <c r="C762" s="46">
        <v>0</v>
      </c>
    </row>
    <row r="763" customHeight="1" spans="1:3">
      <c r="A763" s="45">
        <v>2110204</v>
      </c>
      <c r="B763" s="45" t="s">
        <v>1462</v>
      </c>
      <c r="C763" s="46">
        <v>0</v>
      </c>
    </row>
    <row r="764" customHeight="1" spans="1:3">
      <c r="A764" s="45">
        <v>2110299</v>
      </c>
      <c r="B764" s="45" t="s">
        <v>1463</v>
      </c>
      <c r="C764" s="46">
        <v>0</v>
      </c>
    </row>
    <row r="765" customHeight="1" spans="1:3">
      <c r="A765" s="45">
        <v>21103</v>
      </c>
      <c r="B765" s="72" t="s">
        <v>1464</v>
      </c>
      <c r="C765" s="26">
        <f>SUM(C766:C773)</f>
        <v>4344</v>
      </c>
    </row>
    <row r="766" customHeight="1" spans="1:3">
      <c r="A766" s="45">
        <v>2110301</v>
      </c>
      <c r="B766" s="45" t="s">
        <v>1465</v>
      </c>
      <c r="C766" s="46">
        <v>40</v>
      </c>
    </row>
    <row r="767" customHeight="1" spans="1:3">
      <c r="A767" s="45">
        <v>2110302</v>
      </c>
      <c r="B767" s="45" t="s">
        <v>1466</v>
      </c>
      <c r="C767" s="46">
        <v>3599</v>
      </c>
    </row>
    <row r="768" customHeight="1" spans="1:3">
      <c r="A768" s="45">
        <v>2110303</v>
      </c>
      <c r="B768" s="45" t="s">
        <v>1467</v>
      </c>
      <c r="C768" s="46">
        <v>0</v>
      </c>
    </row>
    <row r="769" customHeight="1" spans="1:3">
      <c r="A769" s="45">
        <v>2110304</v>
      </c>
      <c r="B769" s="45" t="s">
        <v>1468</v>
      </c>
      <c r="C769" s="46">
        <v>0</v>
      </c>
    </row>
    <row r="770" customHeight="1" spans="1:3">
      <c r="A770" s="45">
        <v>2110305</v>
      </c>
      <c r="B770" s="45" t="s">
        <v>1469</v>
      </c>
      <c r="C770" s="46">
        <v>0</v>
      </c>
    </row>
    <row r="771" customHeight="1" spans="1:3">
      <c r="A771" s="45">
        <v>2110306</v>
      </c>
      <c r="B771" s="45" t="s">
        <v>1470</v>
      </c>
      <c r="C771" s="46">
        <v>0</v>
      </c>
    </row>
    <row r="772" customHeight="1" spans="1:3">
      <c r="A772" s="45">
        <v>2110307</v>
      </c>
      <c r="B772" s="45" t="s">
        <v>1471</v>
      </c>
      <c r="C772" s="46">
        <v>0</v>
      </c>
    </row>
    <row r="773" customHeight="1" spans="1:3">
      <c r="A773" s="45">
        <v>2110399</v>
      </c>
      <c r="B773" s="45" t="s">
        <v>1472</v>
      </c>
      <c r="C773" s="46">
        <v>705</v>
      </c>
    </row>
    <row r="774" customHeight="1" spans="1:3">
      <c r="A774" s="45">
        <v>21104</v>
      </c>
      <c r="B774" s="72" t="s">
        <v>1473</v>
      </c>
      <c r="C774" s="26">
        <f>SUM(C775:C780)</f>
        <v>4580</v>
      </c>
    </row>
    <row r="775" customHeight="1" spans="1:3">
      <c r="A775" s="45">
        <v>2110401</v>
      </c>
      <c r="B775" s="45" t="s">
        <v>1474</v>
      </c>
      <c r="C775" s="46">
        <v>842</v>
      </c>
    </row>
    <row r="776" customHeight="1" spans="1:3">
      <c r="A776" s="45">
        <v>2110402</v>
      </c>
      <c r="B776" s="45" t="s">
        <v>1475</v>
      </c>
      <c r="C776" s="46">
        <v>2185</v>
      </c>
    </row>
    <row r="777" customHeight="1" spans="1:3">
      <c r="A777" s="45">
        <v>2110404</v>
      </c>
      <c r="B777" s="45" t="s">
        <v>1476</v>
      </c>
      <c r="C777" s="46">
        <v>0</v>
      </c>
    </row>
    <row r="778" customHeight="1" spans="1:3">
      <c r="A778" s="45">
        <v>2110405</v>
      </c>
      <c r="B778" s="45" t="s">
        <v>1477</v>
      </c>
      <c r="C778" s="46">
        <v>0</v>
      </c>
    </row>
    <row r="779" customHeight="1" spans="1:3">
      <c r="A779" s="45">
        <v>2110406</v>
      </c>
      <c r="B779" s="45" t="s">
        <v>1478</v>
      </c>
      <c r="C779" s="46">
        <v>1392</v>
      </c>
    </row>
    <row r="780" customHeight="1" spans="1:3">
      <c r="A780" s="45">
        <v>2110499</v>
      </c>
      <c r="B780" s="45" t="s">
        <v>1479</v>
      </c>
      <c r="C780" s="46">
        <v>161</v>
      </c>
    </row>
    <row r="781" customHeight="1" spans="1:3">
      <c r="A781" s="45">
        <v>21105</v>
      </c>
      <c r="B781" s="72" t="s">
        <v>1480</v>
      </c>
      <c r="C781" s="26">
        <f>SUM(C782:C787)</f>
        <v>1</v>
      </c>
    </row>
    <row r="782" customHeight="1" spans="1:3">
      <c r="A782" s="45">
        <v>2110501</v>
      </c>
      <c r="B782" s="45" t="s">
        <v>1481</v>
      </c>
      <c r="C782" s="46">
        <v>1</v>
      </c>
    </row>
    <row r="783" customHeight="1" spans="1:3">
      <c r="A783" s="45">
        <v>2110502</v>
      </c>
      <c r="B783" s="45" t="s">
        <v>1482</v>
      </c>
      <c r="C783" s="46">
        <v>0</v>
      </c>
    </row>
    <row r="784" customHeight="1" spans="1:3">
      <c r="A784" s="45">
        <v>2110503</v>
      </c>
      <c r="B784" s="45" t="s">
        <v>1483</v>
      </c>
      <c r="C784" s="46">
        <v>0</v>
      </c>
    </row>
    <row r="785" customHeight="1" spans="1:3">
      <c r="A785" s="45">
        <v>2110506</v>
      </c>
      <c r="B785" s="45" t="s">
        <v>1484</v>
      </c>
      <c r="C785" s="46">
        <v>0</v>
      </c>
    </row>
    <row r="786" customHeight="1" spans="1:3">
      <c r="A786" s="45">
        <v>2110507</v>
      </c>
      <c r="B786" s="45" t="s">
        <v>1485</v>
      </c>
      <c r="C786" s="46">
        <v>0</v>
      </c>
    </row>
    <row r="787" customHeight="1" spans="1:3">
      <c r="A787" s="45">
        <v>2110599</v>
      </c>
      <c r="B787" s="45" t="s">
        <v>1486</v>
      </c>
      <c r="C787" s="46">
        <v>0</v>
      </c>
    </row>
    <row r="788" customHeight="1" spans="1:3">
      <c r="A788" s="45">
        <v>21106</v>
      </c>
      <c r="B788" s="72" t="s">
        <v>1487</v>
      </c>
      <c r="C788" s="26">
        <f>SUM(C789:C793)</f>
        <v>20</v>
      </c>
    </row>
    <row r="789" customHeight="1" spans="1:3">
      <c r="A789" s="45">
        <v>2110602</v>
      </c>
      <c r="B789" s="45" t="s">
        <v>1488</v>
      </c>
      <c r="C789" s="46">
        <v>20</v>
      </c>
    </row>
    <row r="790" customHeight="1" spans="1:3">
      <c r="A790" s="45">
        <v>2110603</v>
      </c>
      <c r="B790" s="45" t="s">
        <v>1489</v>
      </c>
      <c r="C790" s="46">
        <v>0</v>
      </c>
    </row>
    <row r="791" customHeight="1" spans="1:3">
      <c r="A791" s="45">
        <v>2110604</v>
      </c>
      <c r="B791" s="45" t="s">
        <v>1490</v>
      </c>
      <c r="C791" s="46">
        <v>0</v>
      </c>
    </row>
    <row r="792" customHeight="1" spans="1:3">
      <c r="A792" s="45">
        <v>2110605</v>
      </c>
      <c r="B792" s="45" t="s">
        <v>1491</v>
      </c>
      <c r="C792" s="46">
        <v>0</v>
      </c>
    </row>
    <row r="793" customHeight="1" spans="1:3">
      <c r="A793" s="45">
        <v>2110699</v>
      </c>
      <c r="B793" s="45" t="s">
        <v>1492</v>
      </c>
      <c r="C793" s="46">
        <v>0</v>
      </c>
    </row>
    <row r="794" customHeight="1" spans="1:3">
      <c r="A794" s="45">
        <v>21107</v>
      </c>
      <c r="B794" s="72" t="s">
        <v>1493</v>
      </c>
      <c r="C794" s="26">
        <f>SUM(C795:C796)</f>
        <v>0</v>
      </c>
    </row>
    <row r="795" customHeight="1" spans="1:3">
      <c r="A795" s="45">
        <v>2110704</v>
      </c>
      <c r="B795" s="45" t="s">
        <v>1494</v>
      </c>
      <c r="C795" s="46">
        <v>0</v>
      </c>
    </row>
    <row r="796" customHeight="1" spans="1:3">
      <c r="A796" s="45">
        <v>2110799</v>
      </c>
      <c r="B796" s="45" t="s">
        <v>1495</v>
      </c>
      <c r="C796" s="46">
        <v>0</v>
      </c>
    </row>
    <row r="797" customHeight="1" spans="1:3">
      <c r="A797" s="45">
        <v>21108</v>
      </c>
      <c r="B797" s="72" t="s">
        <v>1496</v>
      </c>
      <c r="C797" s="26">
        <f>SUM(C798:C799)</f>
        <v>0</v>
      </c>
    </row>
    <row r="798" customHeight="1" spans="1:3">
      <c r="A798" s="45">
        <v>2110804</v>
      </c>
      <c r="B798" s="45" t="s">
        <v>1497</v>
      </c>
      <c r="C798" s="46">
        <v>0</v>
      </c>
    </row>
    <row r="799" customHeight="1" spans="1:3">
      <c r="A799" s="45">
        <v>2110899</v>
      </c>
      <c r="B799" s="45" t="s">
        <v>1498</v>
      </c>
      <c r="C799" s="46">
        <v>0</v>
      </c>
    </row>
    <row r="800" customHeight="1" spans="1:3">
      <c r="A800" s="45">
        <v>21109</v>
      </c>
      <c r="B800" s="72" t="s">
        <v>1499</v>
      </c>
      <c r="C800" s="26">
        <f>C801</f>
        <v>0</v>
      </c>
    </row>
    <row r="801" customHeight="1" spans="1:3">
      <c r="A801" s="45">
        <v>2110901</v>
      </c>
      <c r="B801" s="45" t="s">
        <v>1500</v>
      </c>
      <c r="C801" s="46">
        <v>0</v>
      </c>
    </row>
    <row r="802" customHeight="1" spans="1:3">
      <c r="A802" s="45">
        <v>21110</v>
      </c>
      <c r="B802" s="72" t="s">
        <v>1501</v>
      </c>
      <c r="C802" s="26">
        <f>C803</f>
        <v>0</v>
      </c>
    </row>
    <row r="803" customHeight="1" spans="1:3">
      <c r="A803" s="45">
        <v>2111001</v>
      </c>
      <c r="B803" s="45" t="s">
        <v>1502</v>
      </c>
      <c r="C803" s="46">
        <v>0</v>
      </c>
    </row>
    <row r="804" customHeight="1" spans="1:3">
      <c r="A804" s="45">
        <v>21111</v>
      </c>
      <c r="B804" s="72" t="s">
        <v>1503</v>
      </c>
      <c r="C804" s="26">
        <f>SUM(C805:C809)</f>
        <v>319</v>
      </c>
    </row>
    <row r="805" customHeight="1" spans="1:3">
      <c r="A805" s="45">
        <v>2111101</v>
      </c>
      <c r="B805" s="45" t="s">
        <v>1504</v>
      </c>
      <c r="C805" s="46">
        <v>0</v>
      </c>
    </row>
    <row r="806" customHeight="1" spans="1:3">
      <c r="A806" s="45">
        <v>2111102</v>
      </c>
      <c r="B806" s="45" t="s">
        <v>1505</v>
      </c>
      <c r="C806" s="46">
        <v>252</v>
      </c>
    </row>
    <row r="807" customHeight="1" spans="1:3">
      <c r="A807" s="45">
        <v>2111103</v>
      </c>
      <c r="B807" s="45" t="s">
        <v>1506</v>
      </c>
      <c r="C807" s="46">
        <v>67</v>
      </c>
    </row>
    <row r="808" customHeight="1" spans="1:3">
      <c r="A808" s="45">
        <v>2111104</v>
      </c>
      <c r="B808" s="45" t="s">
        <v>1507</v>
      </c>
      <c r="C808" s="46">
        <v>0</v>
      </c>
    </row>
    <row r="809" customHeight="1" spans="1:3">
      <c r="A809" s="45">
        <v>2111199</v>
      </c>
      <c r="B809" s="45" t="s">
        <v>1508</v>
      </c>
      <c r="C809" s="46">
        <v>0</v>
      </c>
    </row>
    <row r="810" customHeight="1" spans="1:3">
      <c r="A810" s="45">
        <v>21112</v>
      </c>
      <c r="B810" s="72" t="s">
        <v>1509</v>
      </c>
      <c r="C810" s="26">
        <f>C811</f>
        <v>0</v>
      </c>
    </row>
    <row r="811" customHeight="1" spans="1:3">
      <c r="A811" s="45">
        <v>2111201</v>
      </c>
      <c r="B811" s="45" t="s">
        <v>1510</v>
      </c>
      <c r="C811" s="46">
        <v>0</v>
      </c>
    </row>
    <row r="812" customHeight="1" spans="1:3">
      <c r="A812" s="45">
        <v>21113</v>
      </c>
      <c r="B812" s="72" t="s">
        <v>1511</v>
      </c>
      <c r="C812" s="26">
        <f>C813</f>
        <v>0</v>
      </c>
    </row>
    <row r="813" customHeight="1" spans="1:3">
      <c r="A813" s="45">
        <v>2111301</v>
      </c>
      <c r="B813" s="45" t="s">
        <v>1512</v>
      </c>
      <c r="C813" s="46">
        <v>0</v>
      </c>
    </row>
    <row r="814" customHeight="1" spans="1:3">
      <c r="A814" s="45">
        <v>21114</v>
      </c>
      <c r="B814" s="72" t="s">
        <v>1513</v>
      </c>
      <c r="C814" s="26">
        <f>SUM(C815:C824)</f>
        <v>0</v>
      </c>
    </row>
    <row r="815" customHeight="1" spans="1:3">
      <c r="A815" s="45">
        <v>2111401</v>
      </c>
      <c r="B815" s="45" t="s">
        <v>911</v>
      </c>
      <c r="C815" s="46">
        <v>0</v>
      </c>
    </row>
    <row r="816" customHeight="1" spans="1:3">
      <c r="A816" s="45">
        <v>2111402</v>
      </c>
      <c r="B816" s="45" t="s">
        <v>912</v>
      </c>
      <c r="C816" s="46">
        <v>0</v>
      </c>
    </row>
    <row r="817" customHeight="1" spans="1:3">
      <c r="A817" s="45">
        <v>2111403</v>
      </c>
      <c r="B817" s="45" t="s">
        <v>913</v>
      </c>
      <c r="C817" s="46">
        <v>0</v>
      </c>
    </row>
    <row r="818" customHeight="1" spans="1:3">
      <c r="A818" s="45">
        <v>2111406</v>
      </c>
      <c r="B818" s="45" t="s">
        <v>1514</v>
      </c>
      <c r="C818" s="46">
        <v>0</v>
      </c>
    </row>
    <row r="819" customHeight="1" spans="1:3">
      <c r="A819" s="45">
        <v>2111407</v>
      </c>
      <c r="B819" s="45" t="s">
        <v>1515</v>
      </c>
      <c r="C819" s="46">
        <v>0</v>
      </c>
    </row>
    <row r="820" customHeight="1" spans="1:3">
      <c r="A820" s="45">
        <v>2111408</v>
      </c>
      <c r="B820" s="45" t="s">
        <v>1516</v>
      </c>
      <c r="C820" s="46">
        <v>0</v>
      </c>
    </row>
    <row r="821" customHeight="1" spans="1:3">
      <c r="A821" s="45">
        <v>2111411</v>
      </c>
      <c r="B821" s="45" t="s">
        <v>952</v>
      </c>
      <c r="C821" s="46">
        <v>0</v>
      </c>
    </row>
    <row r="822" customHeight="1" spans="1:3">
      <c r="A822" s="45">
        <v>2111413</v>
      </c>
      <c r="B822" s="45" t="s">
        <v>1517</v>
      </c>
      <c r="C822" s="46">
        <v>0</v>
      </c>
    </row>
    <row r="823" customHeight="1" spans="1:3">
      <c r="A823" s="45">
        <v>2111450</v>
      </c>
      <c r="B823" s="45" t="s">
        <v>920</v>
      </c>
      <c r="C823" s="46">
        <v>0</v>
      </c>
    </row>
    <row r="824" customHeight="1" spans="1:3">
      <c r="A824" s="45">
        <v>2111499</v>
      </c>
      <c r="B824" s="45" t="s">
        <v>1518</v>
      </c>
      <c r="C824" s="46">
        <v>0</v>
      </c>
    </row>
    <row r="825" customHeight="1" spans="1:3">
      <c r="A825" s="45">
        <v>21199</v>
      </c>
      <c r="B825" s="72" t="s">
        <v>1519</v>
      </c>
      <c r="C825" s="26">
        <f>C826</f>
        <v>8</v>
      </c>
    </row>
    <row r="826" customHeight="1" spans="1:3">
      <c r="A826" s="45">
        <v>2119999</v>
      </c>
      <c r="B826" s="45" t="s">
        <v>1520</v>
      </c>
      <c r="C826" s="46">
        <v>8</v>
      </c>
    </row>
    <row r="827" customHeight="1" spans="1:3">
      <c r="A827" s="45">
        <v>212</v>
      </c>
      <c r="B827" s="72" t="s">
        <v>1521</v>
      </c>
      <c r="C827" s="26">
        <f>SUM(C828,C839,C841,C844,C846,C848)</f>
        <v>66661</v>
      </c>
    </row>
    <row r="828" customHeight="1" spans="1:3">
      <c r="A828" s="45">
        <v>21201</v>
      </c>
      <c r="B828" s="72" t="s">
        <v>1522</v>
      </c>
      <c r="C828" s="26">
        <f>SUM(C829:C838)</f>
        <v>3503</v>
      </c>
    </row>
    <row r="829" customHeight="1" spans="1:3">
      <c r="A829" s="45">
        <v>2120101</v>
      </c>
      <c r="B829" s="45" t="s">
        <v>911</v>
      </c>
      <c r="C829" s="46">
        <v>967</v>
      </c>
    </row>
    <row r="830" customHeight="1" spans="1:3">
      <c r="A830" s="45">
        <v>2120102</v>
      </c>
      <c r="B830" s="45" t="s">
        <v>912</v>
      </c>
      <c r="C830" s="46">
        <v>121</v>
      </c>
    </row>
    <row r="831" customHeight="1" spans="1:3">
      <c r="A831" s="45">
        <v>2120103</v>
      </c>
      <c r="B831" s="45" t="s">
        <v>913</v>
      </c>
      <c r="C831" s="46">
        <v>0</v>
      </c>
    </row>
    <row r="832" customHeight="1" spans="1:3">
      <c r="A832" s="45">
        <v>2120104</v>
      </c>
      <c r="B832" s="45" t="s">
        <v>1523</v>
      </c>
      <c r="C832" s="46">
        <v>1968</v>
      </c>
    </row>
    <row r="833" customHeight="1" spans="1:3">
      <c r="A833" s="45">
        <v>2120105</v>
      </c>
      <c r="B833" s="45" t="s">
        <v>1524</v>
      </c>
      <c r="C833" s="46">
        <v>98</v>
      </c>
    </row>
    <row r="834" customHeight="1" spans="1:3">
      <c r="A834" s="45">
        <v>2120106</v>
      </c>
      <c r="B834" s="45" t="s">
        <v>1525</v>
      </c>
      <c r="C834" s="46">
        <v>0</v>
      </c>
    </row>
    <row r="835" customHeight="1" spans="1:3">
      <c r="A835" s="45">
        <v>2120107</v>
      </c>
      <c r="B835" s="45" t="s">
        <v>1526</v>
      </c>
      <c r="C835" s="46">
        <v>0</v>
      </c>
    </row>
    <row r="836" customHeight="1" spans="1:3">
      <c r="A836" s="45">
        <v>2120109</v>
      </c>
      <c r="B836" s="45" t="s">
        <v>1527</v>
      </c>
      <c r="C836" s="46">
        <v>179</v>
      </c>
    </row>
    <row r="837" customHeight="1" spans="1:3">
      <c r="A837" s="45">
        <v>2120110</v>
      </c>
      <c r="B837" s="45" t="s">
        <v>1528</v>
      </c>
      <c r="C837" s="46">
        <v>0</v>
      </c>
    </row>
    <row r="838" customHeight="1" spans="1:3">
      <c r="A838" s="45">
        <v>2120199</v>
      </c>
      <c r="B838" s="45" t="s">
        <v>1529</v>
      </c>
      <c r="C838" s="46">
        <v>170</v>
      </c>
    </row>
    <row r="839" customHeight="1" spans="1:3">
      <c r="A839" s="45">
        <v>21202</v>
      </c>
      <c r="B839" s="72" t="s">
        <v>1530</v>
      </c>
      <c r="C839" s="26">
        <f>C840</f>
        <v>0</v>
      </c>
    </row>
    <row r="840" customHeight="1" spans="1:3">
      <c r="A840" s="45">
        <v>2120201</v>
      </c>
      <c r="B840" s="45" t="s">
        <v>1531</v>
      </c>
      <c r="C840" s="46">
        <v>0</v>
      </c>
    </row>
    <row r="841" customHeight="1" spans="1:3">
      <c r="A841" s="45">
        <v>21203</v>
      </c>
      <c r="B841" s="72" t="s">
        <v>1532</v>
      </c>
      <c r="C841" s="26">
        <f>SUM(C842:C843)</f>
        <v>19768</v>
      </c>
    </row>
    <row r="842" customHeight="1" spans="1:3">
      <c r="A842" s="45">
        <v>2120303</v>
      </c>
      <c r="B842" s="45" t="s">
        <v>1533</v>
      </c>
      <c r="C842" s="46">
        <v>19209</v>
      </c>
    </row>
    <row r="843" customHeight="1" spans="1:3">
      <c r="A843" s="45">
        <v>2120399</v>
      </c>
      <c r="B843" s="45" t="s">
        <v>1534</v>
      </c>
      <c r="C843" s="46">
        <v>559</v>
      </c>
    </row>
    <row r="844" customHeight="1" spans="1:3">
      <c r="A844" s="45">
        <v>21205</v>
      </c>
      <c r="B844" s="72" t="s">
        <v>1535</v>
      </c>
      <c r="C844" s="26">
        <f t="shared" ref="C844:C848" si="0">C845</f>
        <v>5022</v>
      </c>
    </row>
    <row r="845" customHeight="1" spans="1:3">
      <c r="A845" s="45">
        <v>2120501</v>
      </c>
      <c r="B845" s="45" t="s">
        <v>1536</v>
      </c>
      <c r="C845" s="46">
        <v>5022</v>
      </c>
    </row>
    <row r="846" customHeight="1" spans="1:3">
      <c r="A846" s="45">
        <v>21206</v>
      </c>
      <c r="B846" s="72" t="s">
        <v>1537</v>
      </c>
      <c r="C846" s="26">
        <f t="shared" si="0"/>
        <v>0</v>
      </c>
    </row>
    <row r="847" customHeight="1" spans="1:3">
      <c r="A847" s="45">
        <v>2120601</v>
      </c>
      <c r="B847" s="45" t="s">
        <v>1538</v>
      </c>
      <c r="C847" s="46">
        <v>0</v>
      </c>
    </row>
    <row r="848" customHeight="1" spans="1:3">
      <c r="A848" s="45">
        <v>21299</v>
      </c>
      <c r="B848" s="72" t="s">
        <v>1539</v>
      </c>
      <c r="C848" s="26">
        <f t="shared" si="0"/>
        <v>38368</v>
      </c>
    </row>
    <row r="849" customHeight="1" spans="1:3">
      <c r="A849" s="45">
        <v>2129999</v>
      </c>
      <c r="B849" s="45" t="s">
        <v>1540</v>
      </c>
      <c r="C849" s="46">
        <v>38368</v>
      </c>
    </row>
    <row r="850" customHeight="1" spans="1:3">
      <c r="A850" s="45">
        <v>213</v>
      </c>
      <c r="B850" s="72" t="s">
        <v>1541</v>
      </c>
      <c r="C850" s="26">
        <f>SUM(C851,C877,C899,C927,C938,C945,C951,C954)</f>
        <v>150320</v>
      </c>
    </row>
    <row r="851" customHeight="1" spans="1:3">
      <c r="A851" s="45">
        <v>21301</v>
      </c>
      <c r="B851" s="72" t="s">
        <v>1542</v>
      </c>
      <c r="C851" s="26">
        <f>SUM(C852:C876)</f>
        <v>28090</v>
      </c>
    </row>
    <row r="852" customHeight="1" spans="1:3">
      <c r="A852" s="45">
        <v>2130101</v>
      </c>
      <c r="B852" s="45" t="s">
        <v>911</v>
      </c>
      <c r="C852" s="46">
        <v>3207</v>
      </c>
    </row>
    <row r="853" customHeight="1" spans="1:3">
      <c r="A853" s="45">
        <v>2130102</v>
      </c>
      <c r="B853" s="45" t="s">
        <v>912</v>
      </c>
      <c r="C853" s="46">
        <v>317</v>
      </c>
    </row>
    <row r="854" customHeight="1" spans="1:3">
      <c r="A854" s="45">
        <v>2130103</v>
      </c>
      <c r="B854" s="45" t="s">
        <v>913</v>
      </c>
      <c r="C854" s="46">
        <v>0</v>
      </c>
    </row>
    <row r="855" customHeight="1" spans="1:3">
      <c r="A855" s="45">
        <v>2130104</v>
      </c>
      <c r="B855" s="45" t="s">
        <v>920</v>
      </c>
      <c r="C855" s="46">
        <v>129</v>
      </c>
    </row>
    <row r="856" customHeight="1" spans="1:3">
      <c r="A856" s="45">
        <v>2130105</v>
      </c>
      <c r="B856" s="45" t="s">
        <v>1543</v>
      </c>
      <c r="C856" s="46">
        <v>0</v>
      </c>
    </row>
    <row r="857" customHeight="1" spans="1:3">
      <c r="A857" s="45">
        <v>2130106</v>
      </c>
      <c r="B857" s="45" t="s">
        <v>1544</v>
      </c>
      <c r="C857" s="46">
        <v>276</v>
      </c>
    </row>
    <row r="858" customHeight="1" spans="1:3">
      <c r="A858" s="45">
        <v>2130108</v>
      </c>
      <c r="B858" s="45" t="s">
        <v>1545</v>
      </c>
      <c r="C858" s="46">
        <v>373</v>
      </c>
    </row>
    <row r="859" customHeight="1" spans="1:3">
      <c r="A859" s="45">
        <v>2130109</v>
      </c>
      <c r="B859" s="45" t="s">
        <v>1546</v>
      </c>
      <c r="C859" s="46">
        <v>55</v>
      </c>
    </row>
    <row r="860" customHeight="1" spans="1:3">
      <c r="A860" s="45">
        <v>2130110</v>
      </c>
      <c r="B860" s="45" t="s">
        <v>1547</v>
      </c>
      <c r="C860" s="46">
        <v>26</v>
      </c>
    </row>
    <row r="861" customHeight="1" spans="1:3">
      <c r="A861" s="45">
        <v>2130111</v>
      </c>
      <c r="B861" s="45" t="s">
        <v>1548</v>
      </c>
      <c r="C861" s="46">
        <v>0</v>
      </c>
    </row>
    <row r="862" customHeight="1" spans="1:3">
      <c r="A862" s="45">
        <v>2130112</v>
      </c>
      <c r="B862" s="45" t="s">
        <v>1549</v>
      </c>
      <c r="C862" s="46">
        <v>95</v>
      </c>
    </row>
    <row r="863" customHeight="1" spans="1:3">
      <c r="A863" s="45">
        <v>2130114</v>
      </c>
      <c r="B863" s="45" t="s">
        <v>1550</v>
      </c>
      <c r="C863" s="46">
        <v>0</v>
      </c>
    </row>
    <row r="864" customHeight="1" spans="1:3">
      <c r="A864" s="45">
        <v>2130119</v>
      </c>
      <c r="B864" s="45" t="s">
        <v>1551</v>
      </c>
      <c r="C864" s="46">
        <v>461</v>
      </c>
    </row>
    <row r="865" customHeight="1" spans="1:3">
      <c r="A865" s="45">
        <v>2130120</v>
      </c>
      <c r="B865" s="45" t="s">
        <v>1552</v>
      </c>
      <c r="C865" s="46">
        <v>0</v>
      </c>
    </row>
    <row r="866" customHeight="1" spans="1:3">
      <c r="A866" s="45">
        <v>2130121</v>
      </c>
      <c r="B866" s="45" t="s">
        <v>1553</v>
      </c>
      <c r="C866" s="46">
        <v>559</v>
      </c>
    </row>
    <row r="867" customHeight="1" spans="1:3">
      <c r="A867" s="45">
        <v>2130122</v>
      </c>
      <c r="B867" s="45" t="s">
        <v>1554</v>
      </c>
      <c r="C867" s="46">
        <v>4376</v>
      </c>
    </row>
    <row r="868" customHeight="1" spans="1:3">
      <c r="A868" s="45">
        <v>2130124</v>
      </c>
      <c r="B868" s="45" t="s">
        <v>1555</v>
      </c>
      <c r="C868" s="46">
        <v>65</v>
      </c>
    </row>
    <row r="869" customHeight="1" spans="1:3">
      <c r="A869" s="45">
        <v>2130125</v>
      </c>
      <c r="B869" s="45" t="s">
        <v>1556</v>
      </c>
      <c r="C869" s="46">
        <v>94</v>
      </c>
    </row>
    <row r="870" customHeight="1" spans="1:3">
      <c r="A870" s="45">
        <v>2130126</v>
      </c>
      <c r="B870" s="45" t="s">
        <v>1557</v>
      </c>
      <c r="C870" s="46">
        <v>2837</v>
      </c>
    </row>
    <row r="871" customHeight="1" spans="1:3">
      <c r="A871" s="45">
        <v>2130135</v>
      </c>
      <c r="B871" s="45" t="s">
        <v>1558</v>
      </c>
      <c r="C871" s="46">
        <v>226</v>
      </c>
    </row>
    <row r="872" customHeight="1" spans="1:3">
      <c r="A872" s="45">
        <v>2130142</v>
      </c>
      <c r="B872" s="45" t="s">
        <v>1559</v>
      </c>
      <c r="C872" s="46">
        <v>10</v>
      </c>
    </row>
    <row r="873" customHeight="1" spans="1:3">
      <c r="A873" s="45">
        <v>2130148</v>
      </c>
      <c r="B873" s="45" t="s">
        <v>1560</v>
      </c>
      <c r="C873" s="46">
        <v>40</v>
      </c>
    </row>
    <row r="874" customHeight="1" spans="1:3">
      <c r="A874" s="45">
        <v>2130152</v>
      </c>
      <c r="B874" s="45" t="s">
        <v>1561</v>
      </c>
      <c r="C874" s="46">
        <v>5</v>
      </c>
    </row>
    <row r="875" customHeight="1" spans="1:3">
      <c r="A875" s="45">
        <v>2130153</v>
      </c>
      <c r="B875" s="45" t="s">
        <v>1562</v>
      </c>
      <c r="C875" s="46">
        <v>2928</v>
      </c>
    </row>
    <row r="876" customHeight="1" spans="1:3">
      <c r="A876" s="45">
        <v>2130199</v>
      </c>
      <c r="B876" s="45" t="s">
        <v>1563</v>
      </c>
      <c r="C876" s="46">
        <v>12011</v>
      </c>
    </row>
    <row r="877" customHeight="1" spans="1:3">
      <c r="A877" s="45">
        <v>21302</v>
      </c>
      <c r="B877" s="72" t="s">
        <v>1564</v>
      </c>
      <c r="C877" s="26">
        <f>SUM(C878:C898)</f>
        <v>15105</v>
      </c>
    </row>
    <row r="878" customHeight="1" spans="1:3">
      <c r="A878" s="45">
        <v>2130201</v>
      </c>
      <c r="B878" s="45" t="s">
        <v>911</v>
      </c>
      <c r="C878" s="46">
        <v>2593</v>
      </c>
    </row>
    <row r="879" customHeight="1" spans="1:3">
      <c r="A879" s="45">
        <v>2130202</v>
      </c>
      <c r="B879" s="45" t="s">
        <v>912</v>
      </c>
      <c r="C879" s="46">
        <v>337</v>
      </c>
    </row>
    <row r="880" customHeight="1" spans="1:3">
      <c r="A880" s="45">
        <v>2130203</v>
      </c>
      <c r="B880" s="45" t="s">
        <v>913</v>
      </c>
      <c r="C880" s="46">
        <v>0</v>
      </c>
    </row>
    <row r="881" customHeight="1" spans="1:3">
      <c r="A881" s="45">
        <v>2130204</v>
      </c>
      <c r="B881" s="45" t="s">
        <v>1565</v>
      </c>
      <c r="C881" s="46">
        <v>1712</v>
      </c>
    </row>
    <row r="882" customHeight="1" spans="1:3">
      <c r="A882" s="45">
        <v>2130205</v>
      </c>
      <c r="B882" s="45" t="s">
        <v>1566</v>
      </c>
      <c r="C882" s="46">
        <v>758</v>
      </c>
    </row>
    <row r="883" customHeight="1" spans="1:3">
      <c r="A883" s="45">
        <v>2130206</v>
      </c>
      <c r="B883" s="45" t="s">
        <v>1567</v>
      </c>
      <c r="C883" s="46">
        <v>52</v>
      </c>
    </row>
    <row r="884" customHeight="1" spans="1:3">
      <c r="A884" s="45">
        <v>2130207</v>
      </c>
      <c r="B884" s="45" t="s">
        <v>1568</v>
      </c>
      <c r="C884" s="46">
        <v>611</v>
      </c>
    </row>
    <row r="885" customHeight="1" spans="1:3">
      <c r="A885" s="45">
        <v>2130209</v>
      </c>
      <c r="B885" s="45" t="s">
        <v>1569</v>
      </c>
      <c r="C885" s="46">
        <v>7741</v>
      </c>
    </row>
    <row r="886" customHeight="1" spans="1:3">
      <c r="A886" s="45">
        <v>2130211</v>
      </c>
      <c r="B886" s="45" t="s">
        <v>1570</v>
      </c>
      <c r="C886" s="46">
        <v>135</v>
      </c>
    </row>
    <row r="887" customHeight="1" spans="1:3">
      <c r="A887" s="45">
        <v>2130212</v>
      </c>
      <c r="B887" s="45" t="s">
        <v>1571</v>
      </c>
      <c r="C887" s="46">
        <v>254</v>
      </c>
    </row>
    <row r="888" customHeight="1" spans="1:3">
      <c r="A888" s="45">
        <v>2130213</v>
      </c>
      <c r="B888" s="45" t="s">
        <v>1572</v>
      </c>
      <c r="C888" s="46">
        <v>0</v>
      </c>
    </row>
    <row r="889" customHeight="1" spans="1:3">
      <c r="A889" s="45">
        <v>2130217</v>
      </c>
      <c r="B889" s="45" t="s">
        <v>1573</v>
      </c>
      <c r="C889" s="46">
        <v>0</v>
      </c>
    </row>
    <row r="890" customHeight="1" spans="1:3">
      <c r="A890" s="45">
        <v>2130220</v>
      </c>
      <c r="B890" s="45" t="s">
        <v>1574</v>
      </c>
      <c r="C890" s="46">
        <v>0</v>
      </c>
    </row>
    <row r="891" customHeight="1" spans="1:3">
      <c r="A891" s="45">
        <v>2130221</v>
      </c>
      <c r="B891" s="45" t="s">
        <v>1575</v>
      </c>
      <c r="C891" s="46">
        <v>308</v>
      </c>
    </row>
    <row r="892" customHeight="1" spans="1:3">
      <c r="A892" s="45">
        <v>2130223</v>
      </c>
      <c r="B892" s="45" t="s">
        <v>1576</v>
      </c>
      <c r="C892" s="46">
        <v>0</v>
      </c>
    </row>
    <row r="893" customHeight="1" spans="1:3">
      <c r="A893" s="45">
        <v>2130226</v>
      </c>
      <c r="B893" s="45" t="s">
        <v>1577</v>
      </c>
      <c r="C893" s="46">
        <v>139</v>
      </c>
    </row>
    <row r="894" customHeight="1" spans="1:3">
      <c r="A894" s="45">
        <v>2130227</v>
      </c>
      <c r="B894" s="45" t="s">
        <v>1578</v>
      </c>
      <c r="C894" s="46">
        <v>0</v>
      </c>
    </row>
    <row r="895" ht="17.25" customHeight="1" spans="1:3">
      <c r="A895" s="45">
        <v>2130234</v>
      </c>
      <c r="B895" s="45" t="s">
        <v>1579</v>
      </c>
      <c r="C895" s="46">
        <v>276</v>
      </c>
    </row>
    <row r="896" customHeight="1" spans="1:3">
      <c r="A896" s="45">
        <v>2130236</v>
      </c>
      <c r="B896" s="45" t="s">
        <v>1580</v>
      </c>
      <c r="C896" s="46">
        <v>0</v>
      </c>
    </row>
    <row r="897" customHeight="1" spans="1:3">
      <c r="A897" s="45">
        <v>2130237</v>
      </c>
      <c r="B897" s="45" t="s">
        <v>1549</v>
      </c>
      <c r="C897" s="46">
        <v>0</v>
      </c>
    </row>
    <row r="898" customHeight="1" spans="1:3">
      <c r="A898" s="45">
        <v>2130299</v>
      </c>
      <c r="B898" s="45" t="s">
        <v>1581</v>
      </c>
      <c r="C898" s="46">
        <v>189</v>
      </c>
    </row>
    <row r="899" customHeight="1" spans="1:3">
      <c r="A899" s="45">
        <v>21303</v>
      </c>
      <c r="B899" s="72" t="s">
        <v>1582</v>
      </c>
      <c r="C899" s="26">
        <f>SUM(C900:C926)</f>
        <v>15164</v>
      </c>
    </row>
    <row r="900" customHeight="1" spans="1:3">
      <c r="A900" s="45">
        <v>2130301</v>
      </c>
      <c r="B900" s="45" t="s">
        <v>911</v>
      </c>
      <c r="C900" s="46">
        <v>1026</v>
      </c>
    </row>
    <row r="901" customHeight="1" spans="1:3">
      <c r="A901" s="45">
        <v>2130302</v>
      </c>
      <c r="B901" s="45" t="s">
        <v>912</v>
      </c>
      <c r="C901" s="46">
        <v>189</v>
      </c>
    </row>
    <row r="902" customHeight="1" spans="1:3">
      <c r="A902" s="45">
        <v>2130303</v>
      </c>
      <c r="B902" s="45" t="s">
        <v>913</v>
      </c>
      <c r="C902" s="46">
        <v>0</v>
      </c>
    </row>
    <row r="903" customHeight="1" spans="1:3">
      <c r="A903" s="45">
        <v>2130304</v>
      </c>
      <c r="B903" s="45" t="s">
        <v>1583</v>
      </c>
      <c r="C903" s="46">
        <v>48</v>
      </c>
    </row>
    <row r="904" customHeight="1" spans="1:3">
      <c r="A904" s="45">
        <v>2130305</v>
      </c>
      <c r="B904" s="45" t="s">
        <v>1584</v>
      </c>
      <c r="C904" s="46">
        <v>2525</v>
      </c>
    </row>
    <row r="905" customHeight="1" spans="1:3">
      <c r="A905" s="45">
        <v>2130306</v>
      </c>
      <c r="B905" s="45" t="s">
        <v>1585</v>
      </c>
      <c r="C905" s="46">
        <v>759</v>
      </c>
    </row>
    <row r="906" customHeight="1" spans="1:3">
      <c r="A906" s="45">
        <v>2130307</v>
      </c>
      <c r="B906" s="45" t="s">
        <v>1586</v>
      </c>
      <c r="C906" s="46">
        <v>0</v>
      </c>
    </row>
    <row r="907" customHeight="1" spans="1:3">
      <c r="A907" s="45">
        <v>2130308</v>
      </c>
      <c r="B907" s="45" t="s">
        <v>1587</v>
      </c>
      <c r="C907" s="46">
        <v>0</v>
      </c>
    </row>
    <row r="908" customHeight="1" spans="1:3">
      <c r="A908" s="45">
        <v>2130309</v>
      </c>
      <c r="B908" s="45" t="s">
        <v>1588</v>
      </c>
      <c r="C908" s="46">
        <v>13</v>
      </c>
    </row>
    <row r="909" customHeight="1" spans="1:3">
      <c r="A909" s="45">
        <v>2130310</v>
      </c>
      <c r="B909" s="45" t="s">
        <v>1589</v>
      </c>
      <c r="C909" s="46">
        <v>0</v>
      </c>
    </row>
    <row r="910" customHeight="1" spans="1:3">
      <c r="A910" s="45">
        <v>2130311</v>
      </c>
      <c r="B910" s="45" t="s">
        <v>1590</v>
      </c>
      <c r="C910" s="46">
        <v>0</v>
      </c>
    </row>
    <row r="911" customHeight="1" spans="1:3">
      <c r="A911" s="45">
        <v>2130312</v>
      </c>
      <c r="B911" s="45" t="s">
        <v>1591</v>
      </c>
      <c r="C911" s="46">
        <v>0</v>
      </c>
    </row>
    <row r="912" customHeight="1" spans="1:3">
      <c r="A912" s="45">
        <v>2130313</v>
      </c>
      <c r="B912" s="45" t="s">
        <v>1592</v>
      </c>
      <c r="C912" s="46">
        <v>0</v>
      </c>
    </row>
    <row r="913" customHeight="1" spans="1:3">
      <c r="A913" s="45">
        <v>2130314</v>
      </c>
      <c r="B913" s="45" t="s">
        <v>1593</v>
      </c>
      <c r="C913" s="46">
        <v>395</v>
      </c>
    </row>
    <row r="914" customHeight="1" spans="1:3">
      <c r="A914" s="45">
        <v>2130315</v>
      </c>
      <c r="B914" s="45" t="s">
        <v>1594</v>
      </c>
      <c r="C914" s="46">
        <v>673</v>
      </c>
    </row>
    <row r="915" customHeight="1" spans="1:3">
      <c r="A915" s="45">
        <v>2130316</v>
      </c>
      <c r="B915" s="45" t="s">
        <v>1595</v>
      </c>
      <c r="C915" s="46">
        <v>112</v>
      </c>
    </row>
    <row r="916" customHeight="1" spans="1:3">
      <c r="A916" s="45">
        <v>2130317</v>
      </c>
      <c r="B916" s="45" t="s">
        <v>1596</v>
      </c>
      <c r="C916" s="46">
        <v>0</v>
      </c>
    </row>
    <row r="917" customHeight="1" spans="1:3">
      <c r="A917" s="45">
        <v>2130318</v>
      </c>
      <c r="B917" s="45" t="s">
        <v>1597</v>
      </c>
      <c r="C917" s="46">
        <v>0</v>
      </c>
    </row>
    <row r="918" customHeight="1" spans="1:3">
      <c r="A918" s="45">
        <v>2130319</v>
      </c>
      <c r="B918" s="45" t="s">
        <v>1598</v>
      </c>
      <c r="C918" s="46">
        <v>0</v>
      </c>
    </row>
    <row r="919" customHeight="1" spans="1:3">
      <c r="A919" s="45">
        <v>2130321</v>
      </c>
      <c r="B919" s="45" t="s">
        <v>1599</v>
      </c>
      <c r="C919" s="46">
        <v>82</v>
      </c>
    </row>
    <row r="920" customHeight="1" spans="1:3">
      <c r="A920" s="45">
        <v>2130322</v>
      </c>
      <c r="B920" s="45" t="s">
        <v>1600</v>
      </c>
      <c r="C920" s="46">
        <v>0</v>
      </c>
    </row>
    <row r="921" customHeight="1" spans="1:3">
      <c r="A921" s="45">
        <v>2130333</v>
      </c>
      <c r="B921" s="45" t="s">
        <v>1576</v>
      </c>
      <c r="C921" s="46">
        <v>0</v>
      </c>
    </row>
    <row r="922" customHeight="1" spans="1:3">
      <c r="A922" s="45">
        <v>2130334</v>
      </c>
      <c r="B922" s="45" t="s">
        <v>1601</v>
      </c>
      <c r="C922" s="46">
        <v>0</v>
      </c>
    </row>
    <row r="923" customHeight="1" spans="1:3">
      <c r="A923" s="45">
        <v>2130335</v>
      </c>
      <c r="B923" s="45" t="s">
        <v>1602</v>
      </c>
      <c r="C923" s="46">
        <v>5</v>
      </c>
    </row>
    <row r="924" customHeight="1" spans="1:3">
      <c r="A924" s="45">
        <v>2130336</v>
      </c>
      <c r="B924" s="45" t="s">
        <v>1603</v>
      </c>
      <c r="C924" s="46">
        <v>0</v>
      </c>
    </row>
    <row r="925" customHeight="1" spans="1:3">
      <c r="A925" s="45">
        <v>2130337</v>
      </c>
      <c r="B925" s="45" t="s">
        <v>1604</v>
      </c>
      <c r="C925" s="46">
        <v>0</v>
      </c>
    </row>
    <row r="926" customHeight="1" spans="1:3">
      <c r="A926" s="45">
        <v>2130399</v>
      </c>
      <c r="B926" s="45" t="s">
        <v>1605</v>
      </c>
      <c r="C926" s="46">
        <v>9337</v>
      </c>
    </row>
    <row r="927" customHeight="1" spans="1:3">
      <c r="A927" s="45">
        <v>21305</v>
      </c>
      <c r="B927" s="72" t="s">
        <v>1606</v>
      </c>
      <c r="C927" s="26">
        <f>SUM(C928:C937)</f>
        <v>57053</v>
      </c>
    </row>
    <row r="928" customHeight="1" spans="1:3">
      <c r="A928" s="45">
        <v>2130501</v>
      </c>
      <c r="B928" s="45" t="s">
        <v>911</v>
      </c>
      <c r="C928" s="46">
        <v>432</v>
      </c>
    </row>
    <row r="929" customHeight="1" spans="1:3">
      <c r="A929" s="45">
        <v>2130502</v>
      </c>
      <c r="B929" s="45" t="s">
        <v>912</v>
      </c>
      <c r="C929" s="46">
        <v>248</v>
      </c>
    </row>
    <row r="930" customHeight="1" spans="1:3">
      <c r="A930" s="45">
        <v>2130503</v>
      </c>
      <c r="B930" s="45" t="s">
        <v>913</v>
      </c>
      <c r="C930" s="46">
        <v>0</v>
      </c>
    </row>
    <row r="931" customHeight="1" spans="1:3">
      <c r="A931" s="45">
        <v>2130504</v>
      </c>
      <c r="B931" s="45" t="s">
        <v>1607</v>
      </c>
      <c r="C931" s="46">
        <v>18791</v>
      </c>
    </row>
    <row r="932" customHeight="1" spans="1:3">
      <c r="A932" s="45">
        <v>2130505</v>
      </c>
      <c r="B932" s="45" t="s">
        <v>1608</v>
      </c>
      <c r="C932" s="46">
        <v>30305</v>
      </c>
    </row>
    <row r="933" customHeight="1" spans="1:3">
      <c r="A933" s="45">
        <v>2130506</v>
      </c>
      <c r="B933" s="45" t="s">
        <v>1609</v>
      </c>
      <c r="C933" s="46">
        <v>15</v>
      </c>
    </row>
    <row r="934" customHeight="1" spans="1:3">
      <c r="A934" s="45">
        <v>2130507</v>
      </c>
      <c r="B934" s="45" t="s">
        <v>1610</v>
      </c>
      <c r="C934" s="46">
        <v>0</v>
      </c>
    </row>
    <row r="935" customHeight="1" spans="1:3">
      <c r="A935" s="45">
        <v>2130508</v>
      </c>
      <c r="B935" s="45" t="s">
        <v>1611</v>
      </c>
      <c r="C935" s="46">
        <v>0</v>
      </c>
    </row>
    <row r="936" customHeight="1" spans="1:3">
      <c r="A936" s="45">
        <v>2130550</v>
      </c>
      <c r="B936" s="45" t="s">
        <v>920</v>
      </c>
      <c r="C936" s="46">
        <v>0</v>
      </c>
    </row>
    <row r="937" customHeight="1" spans="1:3">
      <c r="A937" s="45">
        <v>2130599</v>
      </c>
      <c r="B937" s="45" t="s">
        <v>1612</v>
      </c>
      <c r="C937" s="46">
        <v>7262</v>
      </c>
    </row>
    <row r="938" customHeight="1" spans="1:3">
      <c r="A938" s="45">
        <v>21307</v>
      </c>
      <c r="B938" s="72" t="s">
        <v>1613</v>
      </c>
      <c r="C938" s="26">
        <f>SUM(C939:C944)</f>
        <v>11945</v>
      </c>
    </row>
    <row r="939" customHeight="1" spans="1:3">
      <c r="A939" s="45">
        <v>2130701</v>
      </c>
      <c r="B939" s="45" t="s">
        <v>1614</v>
      </c>
      <c r="C939" s="46">
        <v>493</v>
      </c>
    </row>
    <row r="940" customHeight="1" spans="1:3">
      <c r="A940" s="45">
        <v>2130704</v>
      </c>
      <c r="B940" s="45" t="s">
        <v>1615</v>
      </c>
      <c r="C940" s="46">
        <v>0</v>
      </c>
    </row>
    <row r="941" customHeight="1" spans="1:3">
      <c r="A941" s="45">
        <v>2130705</v>
      </c>
      <c r="B941" s="45" t="s">
        <v>1616</v>
      </c>
      <c r="C941" s="46">
        <v>10792</v>
      </c>
    </row>
    <row r="942" customHeight="1" spans="1:3">
      <c r="A942" s="45">
        <v>2130706</v>
      </c>
      <c r="B942" s="45" t="s">
        <v>1617</v>
      </c>
      <c r="C942" s="46">
        <v>480</v>
      </c>
    </row>
    <row r="943" customHeight="1" spans="1:3">
      <c r="A943" s="45">
        <v>2130707</v>
      </c>
      <c r="B943" s="45" t="s">
        <v>1618</v>
      </c>
      <c r="C943" s="46">
        <v>100</v>
      </c>
    </row>
    <row r="944" customHeight="1" spans="1:3">
      <c r="A944" s="45">
        <v>2130799</v>
      </c>
      <c r="B944" s="45" t="s">
        <v>1619</v>
      </c>
      <c r="C944" s="46">
        <v>80</v>
      </c>
    </row>
    <row r="945" customHeight="1" spans="1:3">
      <c r="A945" s="45">
        <v>21308</v>
      </c>
      <c r="B945" s="72" t="s">
        <v>1620</v>
      </c>
      <c r="C945" s="26">
        <f>SUM(C946:C950)</f>
        <v>7489</v>
      </c>
    </row>
    <row r="946" customHeight="1" spans="1:3">
      <c r="A946" s="45">
        <v>2130801</v>
      </c>
      <c r="B946" s="45" t="s">
        <v>1621</v>
      </c>
      <c r="C946" s="46">
        <v>479</v>
      </c>
    </row>
    <row r="947" customHeight="1" spans="1:3">
      <c r="A947" s="45">
        <v>2130803</v>
      </c>
      <c r="B947" s="45" t="s">
        <v>1622</v>
      </c>
      <c r="C947" s="46">
        <v>4524</v>
      </c>
    </row>
    <row r="948" customHeight="1" spans="1:3">
      <c r="A948" s="45">
        <v>2130804</v>
      </c>
      <c r="B948" s="45" t="s">
        <v>1623</v>
      </c>
      <c r="C948" s="46">
        <v>148</v>
      </c>
    </row>
    <row r="949" customHeight="1" spans="1:3">
      <c r="A949" s="45">
        <v>2130805</v>
      </c>
      <c r="B949" s="45" t="s">
        <v>1624</v>
      </c>
      <c r="C949" s="46">
        <v>0</v>
      </c>
    </row>
    <row r="950" customHeight="1" spans="1:3">
      <c r="A950" s="45">
        <v>2130899</v>
      </c>
      <c r="B950" s="45" t="s">
        <v>1625</v>
      </c>
      <c r="C950" s="46">
        <v>2338</v>
      </c>
    </row>
    <row r="951" customHeight="1" spans="1:3">
      <c r="A951" s="45">
        <v>21309</v>
      </c>
      <c r="B951" s="72" t="s">
        <v>1626</v>
      </c>
      <c r="C951" s="26">
        <f>SUM(C952:C953)</f>
        <v>1434</v>
      </c>
    </row>
    <row r="952" customHeight="1" spans="1:3">
      <c r="A952" s="45">
        <v>2130901</v>
      </c>
      <c r="B952" s="45" t="s">
        <v>1627</v>
      </c>
      <c r="C952" s="46">
        <v>0</v>
      </c>
    </row>
    <row r="953" customHeight="1" spans="1:3">
      <c r="A953" s="45">
        <v>2130999</v>
      </c>
      <c r="B953" s="45" t="s">
        <v>1628</v>
      </c>
      <c r="C953" s="46">
        <v>1434</v>
      </c>
    </row>
    <row r="954" customHeight="1" spans="1:3">
      <c r="A954" s="45">
        <v>21399</v>
      </c>
      <c r="B954" s="72" t="s">
        <v>1629</v>
      </c>
      <c r="C954" s="26">
        <f>C955+C956</f>
        <v>14040</v>
      </c>
    </row>
    <row r="955" customHeight="1" spans="1:3">
      <c r="A955" s="45">
        <v>2139901</v>
      </c>
      <c r="B955" s="45" t="s">
        <v>1630</v>
      </c>
      <c r="C955" s="46">
        <v>0</v>
      </c>
    </row>
    <row r="956" customHeight="1" spans="1:3">
      <c r="A956" s="45">
        <v>2139999</v>
      </c>
      <c r="B956" s="45" t="s">
        <v>1631</v>
      </c>
      <c r="C956" s="46">
        <v>14040</v>
      </c>
    </row>
    <row r="957" customHeight="1" spans="1:3">
      <c r="A957" s="45">
        <v>214</v>
      </c>
      <c r="B957" s="72" t="s">
        <v>1632</v>
      </c>
      <c r="C957" s="26">
        <f>SUM(C958,C980,C990,C1000,C1007,C1012)</f>
        <v>21778</v>
      </c>
    </row>
    <row r="958" customHeight="1" spans="1:3">
      <c r="A958" s="45">
        <v>21401</v>
      </c>
      <c r="B958" s="72" t="s">
        <v>1633</v>
      </c>
      <c r="C958" s="26">
        <f>SUM(C959:C979)</f>
        <v>10826</v>
      </c>
    </row>
    <row r="959" customHeight="1" spans="1:3">
      <c r="A959" s="45">
        <v>2140101</v>
      </c>
      <c r="B959" s="45" t="s">
        <v>911</v>
      </c>
      <c r="C959" s="46">
        <v>3875</v>
      </c>
    </row>
    <row r="960" customHeight="1" spans="1:3">
      <c r="A960" s="45">
        <v>2140102</v>
      </c>
      <c r="B960" s="45" t="s">
        <v>912</v>
      </c>
      <c r="C960" s="46">
        <v>624</v>
      </c>
    </row>
    <row r="961" customHeight="1" spans="1:3">
      <c r="A961" s="45">
        <v>2140103</v>
      </c>
      <c r="B961" s="45" t="s">
        <v>913</v>
      </c>
      <c r="C961" s="46">
        <v>0</v>
      </c>
    </row>
    <row r="962" customHeight="1" spans="1:3">
      <c r="A962" s="45">
        <v>2140104</v>
      </c>
      <c r="B962" s="45" t="s">
        <v>1634</v>
      </c>
      <c r="C962" s="46">
        <v>904</v>
      </c>
    </row>
    <row r="963" customHeight="1" spans="1:3">
      <c r="A963" s="45">
        <v>2140106</v>
      </c>
      <c r="B963" s="45" t="s">
        <v>1635</v>
      </c>
      <c r="C963" s="46">
        <v>3184</v>
      </c>
    </row>
    <row r="964" customHeight="1" spans="1:3">
      <c r="A964" s="45">
        <v>2140109</v>
      </c>
      <c r="B964" s="45" t="s">
        <v>1636</v>
      </c>
      <c r="C964" s="46">
        <v>0</v>
      </c>
    </row>
    <row r="965" customHeight="1" spans="1:3">
      <c r="A965" s="45">
        <v>2140110</v>
      </c>
      <c r="B965" s="45" t="s">
        <v>1637</v>
      </c>
      <c r="C965" s="46">
        <v>0</v>
      </c>
    </row>
    <row r="966" customHeight="1" spans="1:3">
      <c r="A966" s="45">
        <v>2140111</v>
      </c>
      <c r="B966" s="45" t="s">
        <v>1638</v>
      </c>
      <c r="C966" s="46">
        <v>0</v>
      </c>
    </row>
    <row r="967" customHeight="1" spans="1:3">
      <c r="A967" s="45">
        <v>2140112</v>
      </c>
      <c r="B967" s="45" t="s">
        <v>1639</v>
      </c>
      <c r="C967" s="46">
        <v>0</v>
      </c>
    </row>
    <row r="968" customHeight="1" spans="1:3">
      <c r="A968" s="45">
        <v>2140114</v>
      </c>
      <c r="B968" s="45" t="s">
        <v>1640</v>
      </c>
      <c r="C968" s="46">
        <v>0</v>
      </c>
    </row>
    <row r="969" customHeight="1" spans="1:3">
      <c r="A969" s="45">
        <v>2140122</v>
      </c>
      <c r="B969" s="45" t="s">
        <v>1641</v>
      </c>
      <c r="C969" s="46">
        <v>0</v>
      </c>
    </row>
    <row r="970" customHeight="1" spans="1:3">
      <c r="A970" s="45">
        <v>2140123</v>
      </c>
      <c r="B970" s="45" t="s">
        <v>1642</v>
      </c>
      <c r="C970" s="46">
        <v>0</v>
      </c>
    </row>
    <row r="971" customHeight="1" spans="1:3">
      <c r="A971" s="45">
        <v>2140127</v>
      </c>
      <c r="B971" s="45" t="s">
        <v>1643</v>
      </c>
      <c r="C971" s="46">
        <v>0</v>
      </c>
    </row>
    <row r="972" customHeight="1" spans="1:3">
      <c r="A972" s="45">
        <v>2140128</v>
      </c>
      <c r="B972" s="45" t="s">
        <v>1644</v>
      </c>
      <c r="C972" s="46">
        <v>0</v>
      </c>
    </row>
    <row r="973" customHeight="1" spans="1:3">
      <c r="A973" s="45">
        <v>2140129</v>
      </c>
      <c r="B973" s="45" t="s">
        <v>1645</v>
      </c>
      <c r="C973" s="46">
        <v>0</v>
      </c>
    </row>
    <row r="974" customHeight="1" spans="1:3">
      <c r="A974" s="45">
        <v>2140130</v>
      </c>
      <c r="B974" s="45" t="s">
        <v>1646</v>
      </c>
      <c r="C974" s="46">
        <v>0</v>
      </c>
    </row>
    <row r="975" customHeight="1" spans="1:3">
      <c r="A975" s="45">
        <v>2140131</v>
      </c>
      <c r="B975" s="45" t="s">
        <v>1647</v>
      </c>
      <c r="C975" s="46">
        <v>20</v>
      </c>
    </row>
    <row r="976" customHeight="1" spans="1:3">
      <c r="A976" s="45">
        <v>2140133</v>
      </c>
      <c r="B976" s="45" t="s">
        <v>1648</v>
      </c>
      <c r="C976" s="46">
        <v>0</v>
      </c>
    </row>
    <row r="977" customHeight="1" spans="1:3">
      <c r="A977" s="45">
        <v>2140136</v>
      </c>
      <c r="B977" s="45" t="s">
        <v>1649</v>
      </c>
      <c r="C977" s="46">
        <v>0</v>
      </c>
    </row>
    <row r="978" customHeight="1" spans="1:3">
      <c r="A978" s="45">
        <v>2140138</v>
      </c>
      <c r="B978" s="45" t="s">
        <v>1650</v>
      </c>
      <c r="C978" s="46">
        <v>0</v>
      </c>
    </row>
    <row r="979" customHeight="1" spans="1:3">
      <c r="A979" s="45">
        <v>2140199</v>
      </c>
      <c r="B979" s="45" t="s">
        <v>1651</v>
      </c>
      <c r="C979" s="46">
        <v>2219</v>
      </c>
    </row>
    <row r="980" customHeight="1" spans="1:3">
      <c r="A980" s="45">
        <v>21402</v>
      </c>
      <c r="B980" s="72" t="s">
        <v>1652</v>
      </c>
      <c r="C980" s="26">
        <f>SUM(C981:C989)</f>
        <v>0</v>
      </c>
    </row>
    <row r="981" customHeight="1" spans="1:3">
      <c r="A981" s="45">
        <v>2140201</v>
      </c>
      <c r="B981" s="45" t="s">
        <v>911</v>
      </c>
      <c r="C981" s="46">
        <v>0</v>
      </c>
    </row>
    <row r="982" customHeight="1" spans="1:3">
      <c r="A982" s="45">
        <v>2140202</v>
      </c>
      <c r="B982" s="45" t="s">
        <v>912</v>
      </c>
      <c r="C982" s="46">
        <v>0</v>
      </c>
    </row>
    <row r="983" customHeight="1" spans="1:3">
      <c r="A983" s="45">
        <v>2140203</v>
      </c>
      <c r="B983" s="45" t="s">
        <v>913</v>
      </c>
      <c r="C983" s="46">
        <v>0</v>
      </c>
    </row>
    <row r="984" customHeight="1" spans="1:3">
      <c r="A984" s="45">
        <v>2140204</v>
      </c>
      <c r="B984" s="45" t="s">
        <v>1653</v>
      </c>
      <c r="C984" s="46">
        <v>0</v>
      </c>
    </row>
    <row r="985" customHeight="1" spans="1:3">
      <c r="A985" s="45">
        <v>2140205</v>
      </c>
      <c r="B985" s="45" t="s">
        <v>1654</v>
      </c>
      <c r="C985" s="46">
        <v>0</v>
      </c>
    </row>
    <row r="986" customHeight="1" spans="1:3">
      <c r="A986" s="45">
        <v>2140206</v>
      </c>
      <c r="B986" s="45" t="s">
        <v>1655</v>
      </c>
      <c r="C986" s="46">
        <v>0</v>
      </c>
    </row>
    <row r="987" customHeight="1" spans="1:3">
      <c r="A987" s="45">
        <v>2140207</v>
      </c>
      <c r="B987" s="45" t="s">
        <v>1656</v>
      </c>
      <c r="C987" s="46">
        <v>0</v>
      </c>
    </row>
    <row r="988" customHeight="1" spans="1:3">
      <c r="A988" s="45">
        <v>2140208</v>
      </c>
      <c r="B988" s="45" t="s">
        <v>1657</v>
      </c>
      <c r="C988" s="46">
        <v>0</v>
      </c>
    </row>
    <row r="989" customHeight="1" spans="1:3">
      <c r="A989" s="45">
        <v>2140299</v>
      </c>
      <c r="B989" s="45" t="s">
        <v>1658</v>
      </c>
      <c r="C989" s="46">
        <v>0</v>
      </c>
    </row>
    <row r="990" customHeight="1" spans="1:3">
      <c r="A990" s="45">
        <v>21403</v>
      </c>
      <c r="B990" s="72" t="s">
        <v>1659</v>
      </c>
      <c r="C990" s="26">
        <f>SUM(C991:C999)</f>
        <v>0</v>
      </c>
    </row>
    <row r="991" customHeight="1" spans="1:3">
      <c r="A991" s="45">
        <v>2140301</v>
      </c>
      <c r="B991" s="45" t="s">
        <v>911</v>
      </c>
      <c r="C991" s="46">
        <v>0</v>
      </c>
    </row>
    <row r="992" customHeight="1" spans="1:3">
      <c r="A992" s="45">
        <v>2140302</v>
      </c>
      <c r="B992" s="45" t="s">
        <v>912</v>
      </c>
      <c r="C992" s="46">
        <v>0</v>
      </c>
    </row>
    <row r="993" customHeight="1" spans="1:3">
      <c r="A993" s="45">
        <v>2140303</v>
      </c>
      <c r="B993" s="45" t="s">
        <v>913</v>
      </c>
      <c r="C993" s="46">
        <v>0</v>
      </c>
    </row>
    <row r="994" customHeight="1" spans="1:3">
      <c r="A994" s="45">
        <v>2140304</v>
      </c>
      <c r="B994" s="45" t="s">
        <v>1660</v>
      </c>
      <c r="C994" s="46">
        <v>0</v>
      </c>
    </row>
    <row r="995" customHeight="1" spans="1:3">
      <c r="A995" s="45">
        <v>2140305</v>
      </c>
      <c r="B995" s="45" t="s">
        <v>1661</v>
      </c>
      <c r="C995" s="46">
        <v>0</v>
      </c>
    </row>
    <row r="996" customHeight="1" spans="1:3">
      <c r="A996" s="45">
        <v>2140306</v>
      </c>
      <c r="B996" s="45" t="s">
        <v>1662</v>
      </c>
      <c r="C996" s="46">
        <v>0</v>
      </c>
    </row>
    <row r="997" customHeight="1" spans="1:3">
      <c r="A997" s="45">
        <v>2140307</v>
      </c>
      <c r="B997" s="45" t="s">
        <v>1663</v>
      </c>
      <c r="C997" s="46">
        <v>0</v>
      </c>
    </row>
    <row r="998" customHeight="1" spans="1:3">
      <c r="A998" s="45">
        <v>2140308</v>
      </c>
      <c r="B998" s="45" t="s">
        <v>1664</v>
      </c>
      <c r="C998" s="46">
        <v>0</v>
      </c>
    </row>
    <row r="999" customHeight="1" spans="1:3">
      <c r="A999" s="45">
        <v>2140399</v>
      </c>
      <c r="B999" s="45" t="s">
        <v>1665</v>
      </c>
      <c r="C999" s="46">
        <v>0</v>
      </c>
    </row>
    <row r="1000" customHeight="1" spans="1:3">
      <c r="A1000" s="45">
        <v>21405</v>
      </c>
      <c r="B1000" s="72" t="s">
        <v>1666</v>
      </c>
      <c r="C1000" s="26">
        <f>SUM(C1001:C1006)</f>
        <v>0</v>
      </c>
    </row>
    <row r="1001" customHeight="1" spans="1:3">
      <c r="A1001" s="45">
        <v>2140501</v>
      </c>
      <c r="B1001" s="45" t="s">
        <v>911</v>
      </c>
      <c r="C1001" s="46">
        <v>0</v>
      </c>
    </row>
    <row r="1002" customHeight="1" spans="1:3">
      <c r="A1002" s="45">
        <v>2140502</v>
      </c>
      <c r="B1002" s="45" t="s">
        <v>912</v>
      </c>
      <c r="C1002" s="46">
        <v>0</v>
      </c>
    </row>
    <row r="1003" customHeight="1" spans="1:3">
      <c r="A1003" s="45">
        <v>2140503</v>
      </c>
      <c r="B1003" s="45" t="s">
        <v>913</v>
      </c>
      <c r="C1003" s="46">
        <v>0</v>
      </c>
    </row>
    <row r="1004" customHeight="1" spans="1:3">
      <c r="A1004" s="45">
        <v>2140504</v>
      </c>
      <c r="B1004" s="45" t="s">
        <v>1657</v>
      </c>
      <c r="C1004" s="46">
        <v>0</v>
      </c>
    </row>
    <row r="1005" customHeight="1" spans="1:3">
      <c r="A1005" s="45">
        <v>2140505</v>
      </c>
      <c r="B1005" s="45" t="s">
        <v>1667</v>
      </c>
      <c r="C1005" s="46">
        <v>0</v>
      </c>
    </row>
    <row r="1006" customHeight="1" spans="1:3">
      <c r="A1006" s="45">
        <v>2140599</v>
      </c>
      <c r="B1006" s="45" t="s">
        <v>1668</v>
      </c>
      <c r="C1006" s="46">
        <v>0</v>
      </c>
    </row>
    <row r="1007" customHeight="1" spans="1:3">
      <c r="A1007" s="45">
        <v>21406</v>
      </c>
      <c r="B1007" s="72" t="s">
        <v>1669</v>
      </c>
      <c r="C1007" s="26">
        <f>SUM(C1008:C1011)</f>
        <v>8962</v>
      </c>
    </row>
    <row r="1008" customHeight="1" spans="1:3">
      <c r="A1008" s="45">
        <v>2140601</v>
      </c>
      <c r="B1008" s="45" t="s">
        <v>1670</v>
      </c>
      <c r="C1008" s="46">
        <v>2290</v>
      </c>
    </row>
    <row r="1009" customHeight="1" spans="1:3">
      <c r="A1009" s="45">
        <v>2140602</v>
      </c>
      <c r="B1009" s="45" t="s">
        <v>1671</v>
      </c>
      <c r="C1009" s="46">
        <v>4710</v>
      </c>
    </row>
    <row r="1010" customHeight="1" spans="1:3">
      <c r="A1010" s="45">
        <v>2140603</v>
      </c>
      <c r="B1010" s="45" t="s">
        <v>1672</v>
      </c>
      <c r="C1010" s="46">
        <v>0</v>
      </c>
    </row>
    <row r="1011" customHeight="1" spans="1:3">
      <c r="A1011" s="45">
        <v>2140699</v>
      </c>
      <c r="B1011" s="45" t="s">
        <v>1673</v>
      </c>
      <c r="C1011" s="46">
        <v>1962</v>
      </c>
    </row>
    <row r="1012" customHeight="1" spans="1:3">
      <c r="A1012" s="45">
        <v>21499</v>
      </c>
      <c r="B1012" s="72" t="s">
        <v>1674</v>
      </c>
      <c r="C1012" s="26">
        <f>SUM(C1013:C1014)</f>
        <v>1990</v>
      </c>
    </row>
    <row r="1013" customHeight="1" spans="1:3">
      <c r="A1013" s="45">
        <v>2149901</v>
      </c>
      <c r="B1013" s="45" t="s">
        <v>1675</v>
      </c>
      <c r="C1013" s="46">
        <v>1591</v>
      </c>
    </row>
    <row r="1014" customHeight="1" spans="1:3">
      <c r="A1014" s="45">
        <v>2149999</v>
      </c>
      <c r="B1014" s="45" t="s">
        <v>1676</v>
      </c>
      <c r="C1014" s="46">
        <v>399</v>
      </c>
    </row>
    <row r="1015" customHeight="1" spans="1:3">
      <c r="A1015" s="45">
        <v>215</v>
      </c>
      <c r="B1015" s="72" t="s">
        <v>1677</v>
      </c>
      <c r="C1015" s="26">
        <f>SUM(C1016,C1026,C1042,C1047,C1058,C1065,C1073)</f>
        <v>4808</v>
      </c>
    </row>
    <row r="1016" customHeight="1" spans="1:3">
      <c r="A1016" s="45">
        <v>21501</v>
      </c>
      <c r="B1016" s="72" t="s">
        <v>1678</v>
      </c>
      <c r="C1016" s="26">
        <f>SUM(C1017:C1025)</f>
        <v>0</v>
      </c>
    </row>
    <row r="1017" customHeight="1" spans="1:3">
      <c r="A1017" s="45">
        <v>2150101</v>
      </c>
      <c r="B1017" s="45" t="s">
        <v>911</v>
      </c>
      <c r="C1017" s="46">
        <v>0</v>
      </c>
    </row>
    <row r="1018" customHeight="1" spans="1:3">
      <c r="A1018" s="45">
        <v>2150102</v>
      </c>
      <c r="B1018" s="45" t="s">
        <v>912</v>
      </c>
      <c r="C1018" s="46">
        <v>0</v>
      </c>
    </row>
    <row r="1019" customHeight="1" spans="1:3">
      <c r="A1019" s="45">
        <v>2150103</v>
      </c>
      <c r="B1019" s="45" t="s">
        <v>913</v>
      </c>
      <c r="C1019" s="46">
        <v>0</v>
      </c>
    </row>
    <row r="1020" customHeight="1" spans="1:3">
      <c r="A1020" s="45">
        <v>2150104</v>
      </c>
      <c r="B1020" s="45" t="s">
        <v>1679</v>
      </c>
      <c r="C1020" s="46">
        <v>0</v>
      </c>
    </row>
    <row r="1021" customHeight="1" spans="1:3">
      <c r="A1021" s="45">
        <v>2150105</v>
      </c>
      <c r="B1021" s="45" t="s">
        <v>1680</v>
      </c>
      <c r="C1021" s="46">
        <v>0</v>
      </c>
    </row>
    <row r="1022" customHeight="1" spans="1:3">
      <c r="A1022" s="45">
        <v>2150106</v>
      </c>
      <c r="B1022" s="45" t="s">
        <v>1681</v>
      </c>
      <c r="C1022" s="46">
        <v>0</v>
      </c>
    </row>
    <row r="1023" customHeight="1" spans="1:3">
      <c r="A1023" s="45">
        <v>2150107</v>
      </c>
      <c r="B1023" s="45" t="s">
        <v>1682</v>
      </c>
      <c r="C1023" s="46">
        <v>0</v>
      </c>
    </row>
    <row r="1024" customHeight="1" spans="1:3">
      <c r="A1024" s="45">
        <v>2150108</v>
      </c>
      <c r="B1024" s="45" t="s">
        <v>1683</v>
      </c>
      <c r="C1024" s="46">
        <v>0</v>
      </c>
    </row>
    <row r="1025" customHeight="1" spans="1:3">
      <c r="A1025" s="45">
        <v>2150199</v>
      </c>
      <c r="B1025" s="45" t="s">
        <v>1684</v>
      </c>
      <c r="C1025" s="46">
        <v>0</v>
      </c>
    </row>
    <row r="1026" customHeight="1" spans="1:3">
      <c r="A1026" s="45">
        <v>21502</v>
      </c>
      <c r="B1026" s="72" t="s">
        <v>1685</v>
      </c>
      <c r="C1026" s="26">
        <f>SUM(C1027:C1041)</f>
        <v>150</v>
      </c>
    </row>
    <row r="1027" customHeight="1" spans="1:3">
      <c r="A1027" s="45">
        <v>2150201</v>
      </c>
      <c r="B1027" s="45" t="s">
        <v>911</v>
      </c>
      <c r="C1027" s="46">
        <v>0</v>
      </c>
    </row>
    <row r="1028" customHeight="1" spans="1:3">
      <c r="A1028" s="45">
        <v>2150202</v>
      </c>
      <c r="B1028" s="45" t="s">
        <v>912</v>
      </c>
      <c r="C1028" s="46">
        <v>0</v>
      </c>
    </row>
    <row r="1029" customHeight="1" spans="1:3">
      <c r="A1029" s="45">
        <v>2150203</v>
      </c>
      <c r="B1029" s="45" t="s">
        <v>913</v>
      </c>
      <c r="C1029" s="46">
        <v>0</v>
      </c>
    </row>
    <row r="1030" customHeight="1" spans="1:3">
      <c r="A1030" s="45">
        <v>2150204</v>
      </c>
      <c r="B1030" s="45" t="s">
        <v>1686</v>
      </c>
      <c r="C1030" s="46">
        <v>0</v>
      </c>
    </row>
    <row r="1031" customHeight="1" spans="1:3">
      <c r="A1031" s="45">
        <v>2150205</v>
      </c>
      <c r="B1031" s="45" t="s">
        <v>1687</v>
      </c>
      <c r="C1031" s="46">
        <v>0</v>
      </c>
    </row>
    <row r="1032" customHeight="1" spans="1:3">
      <c r="A1032" s="45">
        <v>2150206</v>
      </c>
      <c r="B1032" s="45" t="s">
        <v>1688</v>
      </c>
      <c r="C1032" s="46">
        <v>0</v>
      </c>
    </row>
    <row r="1033" customHeight="1" spans="1:3">
      <c r="A1033" s="45">
        <v>2150207</v>
      </c>
      <c r="B1033" s="45" t="s">
        <v>1689</v>
      </c>
      <c r="C1033" s="46">
        <v>0</v>
      </c>
    </row>
    <row r="1034" customHeight="1" spans="1:3">
      <c r="A1034" s="45">
        <v>2150208</v>
      </c>
      <c r="B1034" s="45" t="s">
        <v>1690</v>
      </c>
      <c r="C1034" s="46">
        <v>0</v>
      </c>
    </row>
    <row r="1035" customHeight="1" spans="1:3">
      <c r="A1035" s="45">
        <v>2150209</v>
      </c>
      <c r="B1035" s="45" t="s">
        <v>1691</v>
      </c>
      <c r="C1035" s="46">
        <v>0</v>
      </c>
    </row>
    <row r="1036" customHeight="1" spans="1:3">
      <c r="A1036" s="45">
        <v>2150210</v>
      </c>
      <c r="B1036" s="45" t="s">
        <v>1692</v>
      </c>
      <c r="C1036" s="46">
        <v>0</v>
      </c>
    </row>
    <row r="1037" customHeight="1" spans="1:3">
      <c r="A1037" s="45">
        <v>2150212</v>
      </c>
      <c r="B1037" s="45" t="s">
        <v>1693</v>
      </c>
      <c r="C1037" s="46">
        <v>0</v>
      </c>
    </row>
    <row r="1038" customHeight="1" spans="1:3">
      <c r="A1038" s="45">
        <v>2150213</v>
      </c>
      <c r="B1038" s="45" t="s">
        <v>1694</v>
      </c>
      <c r="C1038" s="46">
        <v>0</v>
      </c>
    </row>
    <row r="1039" customHeight="1" spans="1:3">
      <c r="A1039" s="45">
        <v>2150214</v>
      </c>
      <c r="B1039" s="45" t="s">
        <v>1695</v>
      </c>
      <c r="C1039" s="46">
        <v>0</v>
      </c>
    </row>
    <row r="1040" customHeight="1" spans="1:3">
      <c r="A1040" s="45">
        <v>2150215</v>
      </c>
      <c r="B1040" s="45" t="s">
        <v>1696</v>
      </c>
      <c r="C1040" s="46">
        <v>0</v>
      </c>
    </row>
    <row r="1041" customHeight="1" spans="1:3">
      <c r="A1041" s="45">
        <v>2150299</v>
      </c>
      <c r="B1041" s="45" t="s">
        <v>1697</v>
      </c>
      <c r="C1041" s="46">
        <v>150</v>
      </c>
    </row>
    <row r="1042" customHeight="1" spans="1:3">
      <c r="A1042" s="45">
        <v>21503</v>
      </c>
      <c r="B1042" s="72" t="s">
        <v>1698</v>
      </c>
      <c r="C1042" s="26">
        <f>SUM(C1043:C1046)</f>
        <v>0</v>
      </c>
    </row>
    <row r="1043" customHeight="1" spans="1:3">
      <c r="A1043" s="45">
        <v>2150301</v>
      </c>
      <c r="B1043" s="45" t="s">
        <v>911</v>
      </c>
      <c r="C1043" s="46">
        <v>0</v>
      </c>
    </row>
    <row r="1044" customHeight="1" spans="1:3">
      <c r="A1044" s="45">
        <v>2150302</v>
      </c>
      <c r="B1044" s="45" t="s">
        <v>912</v>
      </c>
      <c r="C1044" s="46">
        <v>0</v>
      </c>
    </row>
    <row r="1045" customHeight="1" spans="1:3">
      <c r="A1045" s="45">
        <v>2150303</v>
      </c>
      <c r="B1045" s="45" t="s">
        <v>913</v>
      </c>
      <c r="C1045" s="46">
        <v>0</v>
      </c>
    </row>
    <row r="1046" customHeight="1" spans="1:3">
      <c r="A1046" s="45">
        <v>2150399</v>
      </c>
      <c r="B1046" s="45" t="s">
        <v>1699</v>
      </c>
      <c r="C1046" s="46">
        <v>0</v>
      </c>
    </row>
    <row r="1047" customHeight="1" spans="1:3">
      <c r="A1047" s="45">
        <v>21505</v>
      </c>
      <c r="B1047" s="72" t="s">
        <v>1700</v>
      </c>
      <c r="C1047" s="26">
        <f>SUM(C1048:C1057)</f>
        <v>3221</v>
      </c>
    </row>
    <row r="1048" customHeight="1" spans="1:3">
      <c r="A1048" s="45">
        <v>2150501</v>
      </c>
      <c r="B1048" s="45" t="s">
        <v>911</v>
      </c>
      <c r="C1048" s="46">
        <v>698</v>
      </c>
    </row>
    <row r="1049" customHeight="1" spans="1:3">
      <c r="A1049" s="45">
        <v>2150502</v>
      </c>
      <c r="B1049" s="45" t="s">
        <v>912</v>
      </c>
      <c r="C1049" s="46">
        <v>339</v>
      </c>
    </row>
    <row r="1050" customHeight="1" spans="1:3">
      <c r="A1050" s="45">
        <v>2150503</v>
      </c>
      <c r="B1050" s="45" t="s">
        <v>913</v>
      </c>
      <c r="C1050" s="46">
        <v>0</v>
      </c>
    </row>
    <row r="1051" customHeight="1" spans="1:3">
      <c r="A1051" s="45">
        <v>2150505</v>
      </c>
      <c r="B1051" s="45" t="s">
        <v>1701</v>
      </c>
      <c r="C1051" s="46">
        <v>0</v>
      </c>
    </row>
    <row r="1052" customHeight="1" spans="1:3">
      <c r="A1052" s="45">
        <v>2150507</v>
      </c>
      <c r="B1052" s="45" t="s">
        <v>1702</v>
      </c>
      <c r="C1052" s="46">
        <v>0</v>
      </c>
    </row>
    <row r="1053" customHeight="1" spans="1:3">
      <c r="A1053" s="45">
        <v>2150508</v>
      </c>
      <c r="B1053" s="45" t="s">
        <v>1703</v>
      </c>
      <c r="C1053" s="46">
        <v>0</v>
      </c>
    </row>
    <row r="1054" customHeight="1" spans="1:3">
      <c r="A1054" s="45">
        <v>2150516</v>
      </c>
      <c r="B1054" s="45" t="s">
        <v>1704</v>
      </c>
      <c r="C1054" s="46">
        <v>0</v>
      </c>
    </row>
    <row r="1055" customHeight="1" spans="1:3">
      <c r="A1055" s="45">
        <v>2150517</v>
      </c>
      <c r="B1055" s="45" t="s">
        <v>1705</v>
      </c>
      <c r="C1055" s="46">
        <v>2153</v>
      </c>
    </row>
    <row r="1056" customHeight="1" spans="1:3">
      <c r="A1056" s="45">
        <v>2150550</v>
      </c>
      <c r="B1056" s="45" t="s">
        <v>920</v>
      </c>
      <c r="C1056" s="46">
        <v>31</v>
      </c>
    </row>
    <row r="1057" customHeight="1" spans="1:3">
      <c r="A1057" s="45">
        <v>2150599</v>
      </c>
      <c r="B1057" s="45" t="s">
        <v>1706</v>
      </c>
      <c r="C1057" s="46">
        <v>0</v>
      </c>
    </row>
    <row r="1058" customHeight="1" spans="1:3">
      <c r="A1058" s="45">
        <v>21507</v>
      </c>
      <c r="B1058" s="72" t="s">
        <v>1707</v>
      </c>
      <c r="C1058" s="26">
        <f>SUM(C1059:C1064)</f>
        <v>0</v>
      </c>
    </row>
    <row r="1059" customHeight="1" spans="1:3">
      <c r="A1059" s="45">
        <v>2150701</v>
      </c>
      <c r="B1059" s="45" t="s">
        <v>911</v>
      </c>
      <c r="C1059" s="46">
        <v>0</v>
      </c>
    </row>
    <row r="1060" customHeight="1" spans="1:3">
      <c r="A1060" s="45">
        <v>2150702</v>
      </c>
      <c r="B1060" s="45" t="s">
        <v>912</v>
      </c>
      <c r="C1060" s="46">
        <v>0</v>
      </c>
    </row>
    <row r="1061" customHeight="1" spans="1:3">
      <c r="A1061" s="45">
        <v>2150703</v>
      </c>
      <c r="B1061" s="45" t="s">
        <v>913</v>
      </c>
      <c r="C1061" s="46">
        <v>0</v>
      </c>
    </row>
    <row r="1062" customHeight="1" spans="1:3">
      <c r="A1062" s="45">
        <v>2150704</v>
      </c>
      <c r="B1062" s="45" t="s">
        <v>1708</v>
      </c>
      <c r="C1062" s="46">
        <v>0</v>
      </c>
    </row>
    <row r="1063" customHeight="1" spans="1:3">
      <c r="A1063" s="45">
        <v>2150705</v>
      </c>
      <c r="B1063" s="45" t="s">
        <v>1709</v>
      </c>
      <c r="C1063" s="46">
        <v>0</v>
      </c>
    </row>
    <row r="1064" customHeight="1" spans="1:3">
      <c r="A1064" s="45">
        <v>2150799</v>
      </c>
      <c r="B1064" s="45" t="s">
        <v>1710</v>
      </c>
      <c r="C1064" s="46">
        <v>0</v>
      </c>
    </row>
    <row r="1065" customHeight="1" spans="1:3">
      <c r="A1065" s="45">
        <v>21508</v>
      </c>
      <c r="B1065" s="72" t="s">
        <v>1711</v>
      </c>
      <c r="C1065" s="26">
        <f>SUM(C1066:C1072)</f>
        <v>1436</v>
      </c>
    </row>
    <row r="1066" customHeight="1" spans="1:3">
      <c r="A1066" s="45">
        <v>2150801</v>
      </c>
      <c r="B1066" s="45" t="s">
        <v>911</v>
      </c>
      <c r="C1066" s="46">
        <v>0</v>
      </c>
    </row>
    <row r="1067" customHeight="1" spans="1:3">
      <c r="A1067" s="45">
        <v>2150802</v>
      </c>
      <c r="B1067" s="45" t="s">
        <v>912</v>
      </c>
      <c r="C1067" s="46">
        <v>0</v>
      </c>
    </row>
    <row r="1068" customHeight="1" spans="1:3">
      <c r="A1068" s="45">
        <v>2150803</v>
      </c>
      <c r="B1068" s="45" t="s">
        <v>913</v>
      </c>
      <c r="C1068" s="46">
        <v>0</v>
      </c>
    </row>
    <row r="1069" customHeight="1" spans="1:3">
      <c r="A1069" s="45">
        <v>2150804</v>
      </c>
      <c r="B1069" s="45" t="s">
        <v>1712</v>
      </c>
      <c r="C1069" s="46">
        <v>46</v>
      </c>
    </row>
    <row r="1070" customHeight="1" spans="1:3">
      <c r="A1070" s="45">
        <v>2150805</v>
      </c>
      <c r="B1070" s="45" t="s">
        <v>1713</v>
      </c>
      <c r="C1070" s="46">
        <v>0</v>
      </c>
    </row>
    <row r="1071" customHeight="1" spans="1:3">
      <c r="A1071" s="45">
        <v>2150806</v>
      </c>
      <c r="B1071" s="45" t="s">
        <v>1714</v>
      </c>
      <c r="C1071" s="46">
        <v>0</v>
      </c>
    </row>
    <row r="1072" customHeight="1" spans="1:3">
      <c r="A1072" s="45">
        <v>2150899</v>
      </c>
      <c r="B1072" s="45" t="s">
        <v>1715</v>
      </c>
      <c r="C1072" s="46">
        <v>1390</v>
      </c>
    </row>
    <row r="1073" customHeight="1" spans="1:3">
      <c r="A1073" s="45">
        <v>21599</v>
      </c>
      <c r="B1073" s="72" t="s">
        <v>1716</v>
      </c>
      <c r="C1073" s="26">
        <f>SUM(C1074:C1078)</f>
        <v>1</v>
      </c>
    </row>
    <row r="1074" customHeight="1" spans="1:3">
      <c r="A1074" s="45">
        <v>2159901</v>
      </c>
      <c r="B1074" s="45" t="s">
        <v>1717</v>
      </c>
      <c r="C1074" s="46">
        <v>0</v>
      </c>
    </row>
    <row r="1075" customHeight="1" spans="1:3">
      <c r="A1075" s="45">
        <v>2159904</v>
      </c>
      <c r="B1075" s="45" t="s">
        <v>1718</v>
      </c>
      <c r="C1075" s="46">
        <v>0</v>
      </c>
    </row>
    <row r="1076" customHeight="1" spans="1:3">
      <c r="A1076" s="45">
        <v>2159905</v>
      </c>
      <c r="B1076" s="45" t="s">
        <v>1719</v>
      </c>
      <c r="C1076" s="46">
        <v>0</v>
      </c>
    </row>
    <row r="1077" customHeight="1" spans="1:3">
      <c r="A1077" s="45">
        <v>2159906</v>
      </c>
      <c r="B1077" s="45" t="s">
        <v>1720</v>
      </c>
      <c r="C1077" s="46">
        <v>0</v>
      </c>
    </row>
    <row r="1078" customHeight="1" spans="1:3">
      <c r="A1078" s="45">
        <v>2159999</v>
      </c>
      <c r="B1078" s="45" t="s">
        <v>1721</v>
      </c>
      <c r="C1078" s="46">
        <v>1</v>
      </c>
    </row>
    <row r="1079" customHeight="1" spans="1:3">
      <c r="A1079" s="45">
        <v>216</v>
      </c>
      <c r="B1079" s="72" t="s">
        <v>1722</v>
      </c>
      <c r="C1079" s="26">
        <f>SUM(C1080,C1090,C1096)</f>
        <v>1628</v>
      </c>
    </row>
    <row r="1080" customHeight="1" spans="1:3">
      <c r="A1080" s="45">
        <v>21602</v>
      </c>
      <c r="B1080" s="72" t="s">
        <v>1723</v>
      </c>
      <c r="C1080" s="26">
        <f>SUM(C1081:C1089)</f>
        <v>1448</v>
      </c>
    </row>
    <row r="1081" customHeight="1" spans="1:3">
      <c r="A1081" s="45">
        <v>2160201</v>
      </c>
      <c r="B1081" s="45" t="s">
        <v>911</v>
      </c>
      <c r="C1081" s="46">
        <v>173</v>
      </c>
    </row>
    <row r="1082" customHeight="1" spans="1:3">
      <c r="A1082" s="45">
        <v>2160202</v>
      </c>
      <c r="B1082" s="45" t="s">
        <v>912</v>
      </c>
      <c r="C1082" s="46">
        <v>10</v>
      </c>
    </row>
    <row r="1083" customHeight="1" spans="1:3">
      <c r="A1083" s="45">
        <v>2160203</v>
      </c>
      <c r="B1083" s="45" t="s">
        <v>913</v>
      </c>
      <c r="C1083" s="46">
        <v>0</v>
      </c>
    </row>
    <row r="1084" customHeight="1" spans="1:3">
      <c r="A1084" s="45">
        <v>2160216</v>
      </c>
      <c r="B1084" s="45" t="s">
        <v>1724</v>
      </c>
      <c r="C1084" s="46">
        <v>0</v>
      </c>
    </row>
    <row r="1085" customHeight="1" spans="1:3">
      <c r="A1085" s="45">
        <v>2160217</v>
      </c>
      <c r="B1085" s="45" t="s">
        <v>1725</v>
      </c>
      <c r="C1085" s="46">
        <v>0</v>
      </c>
    </row>
    <row r="1086" customHeight="1" spans="1:3">
      <c r="A1086" s="45">
        <v>2160218</v>
      </c>
      <c r="B1086" s="45" t="s">
        <v>1726</v>
      </c>
      <c r="C1086" s="46">
        <v>0</v>
      </c>
    </row>
    <row r="1087" customHeight="1" spans="1:3">
      <c r="A1087" s="45">
        <v>2160219</v>
      </c>
      <c r="B1087" s="45" t="s">
        <v>1727</v>
      </c>
      <c r="C1087" s="46">
        <v>79</v>
      </c>
    </row>
    <row r="1088" customHeight="1" spans="1:3">
      <c r="A1088" s="45">
        <v>2160250</v>
      </c>
      <c r="B1088" s="45" t="s">
        <v>920</v>
      </c>
      <c r="C1088" s="46">
        <v>0</v>
      </c>
    </row>
    <row r="1089" customHeight="1" spans="1:3">
      <c r="A1089" s="45">
        <v>2160299</v>
      </c>
      <c r="B1089" s="45" t="s">
        <v>1728</v>
      </c>
      <c r="C1089" s="46">
        <v>1186</v>
      </c>
    </row>
    <row r="1090" customHeight="1" spans="1:3">
      <c r="A1090" s="45">
        <v>21606</v>
      </c>
      <c r="B1090" s="72" t="s">
        <v>1729</v>
      </c>
      <c r="C1090" s="26">
        <f>SUM(C1091:C1095)</f>
        <v>178</v>
      </c>
    </row>
    <row r="1091" customHeight="1" spans="1:3">
      <c r="A1091" s="45">
        <v>2160601</v>
      </c>
      <c r="B1091" s="45" t="s">
        <v>911</v>
      </c>
      <c r="C1091" s="46">
        <v>0</v>
      </c>
    </row>
    <row r="1092" customHeight="1" spans="1:3">
      <c r="A1092" s="45">
        <v>2160602</v>
      </c>
      <c r="B1092" s="45" t="s">
        <v>912</v>
      </c>
      <c r="C1092" s="46">
        <v>0</v>
      </c>
    </row>
    <row r="1093" customHeight="1" spans="1:3">
      <c r="A1093" s="45">
        <v>2160603</v>
      </c>
      <c r="B1093" s="45" t="s">
        <v>913</v>
      </c>
      <c r="C1093" s="46">
        <v>0</v>
      </c>
    </row>
    <row r="1094" customHeight="1" spans="1:3">
      <c r="A1094" s="45">
        <v>2160607</v>
      </c>
      <c r="B1094" s="45" t="s">
        <v>1730</v>
      </c>
      <c r="C1094" s="46">
        <v>0</v>
      </c>
    </row>
    <row r="1095" customHeight="1" spans="1:3">
      <c r="A1095" s="45">
        <v>2160699</v>
      </c>
      <c r="B1095" s="45" t="s">
        <v>1731</v>
      </c>
      <c r="C1095" s="46">
        <v>178</v>
      </c>
    </row>
    <row r="1096" customHeight="1" spans="1:3">
      <c r="A1096" s="45">
        <v>21699</v>
      </c>
      <c r="B1096" s="72" t="s">
        <v>1732</v>
      </c>
      <c r="C1096" s="26">
        <f>SUM(C1097:C1098)</f>
        <v>2</v>
      </c>
    </row>
    <row r="1097" customHeight="1" spans="1:3">
      <c r="A1097" s="45">
        <v>2169901</v>
      </c>
      <c r="B1097" s="45" t="s">
        <v>1733</v>
      </c>
      <c r="C1097" s="46">
        <v>0</v>
      </c>
    </row>
    <row r="1098" customHeight="1" spans="1:3">
      <c r="A1098" s="45">
        <v>2169999</v>
      </c>
      <c r="B1098" s="45" t="s">
        <v>1734</v>
      </c>
      <c r="C1098" s="46">
        <v>2</v>
      </c>
    </row>
    <row r="1099" customHeight="1" spans="1:3">
      <c r="A1099" s="45">
        <v>217</v>
      </c>
      <c r="B1099" s="72" t="s">
        <v>1735</v>
      </c>
      <c r="C1099" s="26">
        <f>SUM(C1100,C1107,C1117,C1123,C1126)</f>
        <v>326</v>
      </c>
    </row>
    <row r="1100" customHeight="1" spans="1:3">
      <c r="A1100" s="45">
        <v>21701</v>
      </c>
      <c r="B1100" s="72" t="s">
        <v>1736</v>
      </c>
      <c r="C1100" s="26">
        <f>SUM(C1101:C1106)</f>
        <v>19</v>
      </c>
    </row>
    <row r="1101" customHeight="1" spans="1:3">
      <c r="A1101" s="45">
        <v>2170101</v>
      </c>
      <c r="B1101" s="45" t="s">
        <v>911</v>
      </c>
      <c r="C1101" s="46">
        <v>10</v>
      </c>
    </row>
    <row r="1102" customHeight="1" spans="1:3">
      <c r="A1102" s="45">
        <v>2170102</v>
      </c>
      <c r="B1102" s="45" t="s">
        <v>912</v>
      </c>
      <c r="C1102" s="46">
        <v>9</v>
      </c>
    </row>
    <row r="1103" customHeight="1" spans="1:3">
      <c r="A1103" s="45">
        <v>2170103</v>
      </c>
      <c r="B1103" s="45" t="s">
        <v>913</v>
      </c>
      <c r="C1103" s="46">
        <v>0</v>
      </c>
    </row>
    <row r="1104" customHeight="1" spans="1:3">
      <c r="A1104" s="45">
        <v>2170104</v>
      </c>
      <c r="B1104" s="45" t="s">
        <v>1737</v>
      </c>
      <c r="C1104" s="46">
        <v>0</v>
      </c>
    </row>
    <row r="1105" customHeight="1" spans="1:3">
      <c r="A1105" s="45">
        <v>2170150</v>
      </c>
      <c r="B1105" s="45" t="s">
        <v>920</v>
      </c>
      <c r="C1105" s="46">
        <v>0</v>
      </c>
    </row>
    <row r="1106" customHeight="1" spans="1:3">
      <c r="A1106" s="45">
        <v>2170199</v>
      </c>
      <c r="B1106" s="45" t="s">
        <v>1738</v>
      </c>
      <c r="C1106" s="46">
        <v>0</v>
      </c>
    </row>
    <row r="1107" customHeight="1" spans="1:3">
      <c r="A1107" s="45">
        <v>21702</v>
      </c>
      <c r="B1107" s="72" t="s">
        <v>1739</v>
      </c>
      <c r="C1107" s="26">
        <f>SUM(C1108:C1116)</f>
        <v>0</v>
      </c>
    </row>
    <row r="1108" customHeight="1" spans="1:3">
      <c r="A1108" s="45">
        <v>2170201</v>
      </c>
      <c r="B1108" s="45" t="s">
        <v>1740</v>
      </c>
      <c r="C1108" s="46">
        <v>0</v>
      </c>
    </row>
    <row r="1109" customHeight="1" spans="1:3">
      <c r="A1109" s="45">
        <v>2170202</v>
      </c>
      <c r="B1109" s="45" t="s">
        <v>1741</v>
      </c>
      <c r="C1109" s="46">
        <v>0</v>
      </c>
    </row>
    <row r="1110" customHeight="1" spans="1:3">
      <c r="A1110" s="45">
        <v>2170203</v>
      </c>
      <c r="B1110" s="45" t="s">
        <v>1742</v>
      </c>
      <c r="C1110" s="46">
        <v>0</v>
      </c>
    </row>
    <row r="1111" customHeight="1" spans="1:3">
      <c r="A1111" s="45">
        <v>2170204</v>
      </c>
      <c r="B1111" s="45" t="s">
        <v>1743</v>
      </c>
      <c r="C1111" s="46">
        <v>0</v>
      </c>
    </row>
    <row r="1112" customHeight="1" spans="1:3">
      <c r="A1112" s="45">
        <v>2170205</v>
      </c>
      <c r="B1112" s="45" t="s">
        <v>1744</v>
      </c>
      <c r="C1112" s="46">
        <v>0</v>
      </c>
    </row>
    <row r="1113" customHeight="1" spans="1:3">
      <c r="A1113" s="45">
        <v>2170206</v>
      </c>
      <c r="B1113" s="45" t="s">
        <v>1745</v>
      </c>
      <c r="C1113" s="46">
        <v>0</v>
      </c>
    </row>
    <row r="1114" customHeight="1" spans="1:3">
      <c r="A1114" s="45">
        <v>2170207</v>
      </c>
      <c r="B1114" s="45" t="s">
        <v>1746</v>
      </c>
      <c r="C1114" s="46">
        <v>0</v>
      </c>
    </row>
    <row r="1115" customHeight="1" spans="1:3">
      <c r="A1115" s="45">
        <v>2170208</v>
      </c>
      <c r="B1115" s="45" t="s">
        <v>1747</v>
      </c>
      <c r="C1115" s="46">
        <v>0</v>
      </c>
    </row>
    <row r="1116" customHeight="1" spans="1:3">
      <c r="A1116" s="45">
        <v>2170299</v>
      </c>
      <c r="B1116" s="45" t="s">
        <v>1748</v>
      </c>
      <c r="C1116" s="46">
        <v>0</v>
      </c>
    </row>
    <row r="1117" customHeight="1" spans="1:3">
      <c r="A1117" s="45">
        <v>21703</v>
      </c>
      <c r="B1117" s="72" t="s">
        <v>1749</v>
      </c>
      <c r="C1117" s="26">
        <f>SUM(C1118:C1122)</f>
        <v>94</v>
      </c>
    </row>
    <row r="1118" customHeight="1" spans="1:3">
      <c r="A1118" s="45">
        <v>2170301</v>
      </c>
      <c r="B1118" s="45" t="s">
        <v>1750</v>
      </c>
      <c r="C1118" s="46">
        <v>0</v>
      </c>
    </row>
    <row r="1119" customHeight="1" spans="1:3">
      <c r="A1119" s="45">
        <v>2170302</v>
      </c>
      <c r="B1119" s="45" t="s">
        <v>1751</v>
      </c>
      <c r="C1119" s="46">
        <v>0</v>
      </c>
    </row>
    <row r="1120" customHeight="1" spans="1:3">
      <c r="A1120" s="45">
        <v>2170303</v>
      </c>
      <c r="B1120" s="45" t="s">
        <v>1752</v>
      </c>
      <c r="C1120" s="46">
        <v>0</v>
      </c>
    </row>
    <row r="1121" customHeight="1" spans="1:3">
      <c r="A1121" s="45">
        <v>2170304</v>
      </c>
      <c r="B1121" s="45" t="s">
        <v>1753</v>
      </c>
      <c r="C1121" s="46">
        <v>0</v>
      </c>
    </row>
    <row r="1122" customHeight="1" spans="1:3">
      <c r="A1122" s="45">
        <v>2170399</v>
      </c>
      <c r="B1122" s="45" t="s">
        <v>1754</v>
      </c>
      <c r="C1122" s="46">
        <v>94</v>
      </c>
    </row>
    <row r="1123" customHeight="1" spans="1:3">
      <c r="A1123" s="45">
        <v>21704</v>
      </c>
      <c r="B1123" s="72" t="s">
        <v>1755</v>
      </c>
      <c r="C1123" s="26">
        <f>SUM(C1124:C1125)</f>
        <v>0</v>
      </c>
    </row>
    <row r="1124" customHeight="1" spans="1:3">
      <c r="A1124" s="45">
        <v>2170401</v>
      </c>
      <c r="B1124" s="45" t="s">
        <v>1756</v>
      </c>
      <c r="C1124" s="46">
        <v>0</v>
      </c>
    </row>
    <row r="1125" customHeight="1" spans="1:3">
      <c r="A1125" s="45">
        <v>2170499</v>
      </c>
      <c r="B1125" s="45" t="s">
        <v>1757</v>
      </c>
      <c r="C1125" s="46">
        <v>0</v>
      </c>
    </row>
    <row r="1126" customHeight="1" spans="1:3">
      <c r="A1126" s="45">
        <v>21799</v>
      </c>
      <c r="B1126" s="72" t="s">
        <v>1758</v>
      </c>
      <c r="C1126" s="26">
        <f>SUM(C1127:C1128)</f>
        <v>213</v>
      </c>
    </row>
    <row r="1127" customHeight="1" spans="1:3">
      <c r="A1127" s="45">
        <v>2179902</v>
      </c>
      <c r="B1127" s="45" t="s">
        <v>1759</v>
      </c>
      <c r="C1127" s="46">
        <v>0</v>
      </c>
    </row>
    <row r="1128" customHeight="1" spans="1:3">
      <c r="A1128" s="45">
        <v>2179999</v>
      </c>
      <c r="B1128" s="45" t="s">
        <v>1760</v>
      </c>
      <c r="C1128" s="46">
        <v>213</v>
      </c>
    </row>
    <row r="1129" customHeight="1" spans="1:3">
      <c r="A1129" s="45">
        <v>219</v>
      </c>
      <c r="B1129" s="72" t="s">
        <v>1761</v>
      </c>
      <c r="C1129" s="26">
        <f>SUM(C1130:C1138)</f>
        <v>0</v>
      </c>
    </row>
    <row r="1130" customHeight="1" spans="1:3">
      <c r="A1130" s="45">
        <v>21901</v>
      </c>
      <c r="B1130" s="72" t="s">
        <v>1762</v>
      </c>
      <c r="C1130" s="46">
        <v>0</v>
      </c>
    </row>
    <row r="1131" customHeight="1" spans="1:3">
      <c r="A1131" s="45">
        <v>21902</v>
      </c>
      <c r="B1131" s="72" t="s">
        <v>1763</v>
      </c>
      <c r="C1131" s="46">
        <v>0</v>
      </c>
    </row>
    <row r="1132" customHeight="1" spans="1:3">
      <c r="A1132" s="45">
        <v>21903</v>
      </c>
      <c r="B1132" s="72" t="s">
        <v>1764</v>
      </c>
      <c r="C1132" s="46">
        <v>0</v>
      </c>
    </row>
    <row r="1133" customHeight="1" spans="1:3">
      <c r="A1133" s="45">
        <v>21904</v>
      </c>
      <c r="B1133" s="72" t="s">
        <v>1765</v>
      </c>
      <c r="C1133" s="46">
        <v>0</v>
      </c>
    </row>
    <row r="1134" customHeight="1" spans="1:3">
      <c r="A1134" s="45">
        <v>21905</v>
      </c>
      <c r="B1134" s="72" t="s">
        <v>1766</v>
      </c>
      <c r="C1134" s="46">
        <v>0</v>
      </c>
    </row>
    <row r="1135" customHeight="1" spans="1:3">
      <c r="A1135" s="45">
        <v>21906</v>
      </c>
      <c r="B1135" s="72" t="s">
        <v>1542</v>
      </c>
      <c r="C1135" s="46">
        <v>0</v>
      </c>
    </row>
    <row r="1136" customHeight="1" spans="1:3">
      <c r="A1136" s="45">
        <v>21907</v>
      </c>
      <c r="B1136" s="72" t="s">
        <v>1767</v>
      </c>
      <c r="C1136" s="46">
        <v>0</v>
      </c>
    </row>
    <row r="1137" customHeight="1" spans="1:3">
      <c r="A1137" s="45">
        <v>21908</v>
      </c>
      <c r="B1137" s="72" t="s">
        <v>1768</v>
      </c>
      <c r="C1137" s="46">
        <v>0</v>
      </c>
    </row>
    <row r="1138" customHeight="1" spans="1:3">
      <c r="A1138" s="45">
        <v>21999</v>
      </c>
      <c r="B1138" s="72" t="s">
        <v>1769</v>
      </c>
      <c r="C1138" s="46">
        <v>0</v>
      </c>
    </row>
    <row r="1139" customHeight="1" spans="1:3">
      <c r="A1139" s="45">
        <v>220</v>
      </c>
      <c r="B1139" s="72" t="s">
        <v>1770</v>
      </c>
      <c r="C1139" s="26">
        <f>SUM(C1140,C1167,C1182)</f>
        <v>5491</v>
      </c>
    </row>
    <row r="1140" customHeight="1" spans="1:3">
      <c r="A1140" s="45">
        <v>22001</v>
      </c>
      <c r="B1140" s="72" t="s">
        <v>1771</v>
      </c>
      <c r="C1140" s="26">
        <f>SUM(C1141:C1166)</f>
        <v>5441</v>
      </c>
    </row>
    <row r="1141" customHeight="1" spans="1:3">
      <c r="A1141" s="45">
        <v>2200101</v>
      </c>
      <c r="B1141" s="45" t="s">
        <v>911</v>
      </c>
      <c r="C1141" s="46">
        <v>2496</v>
      </c>
    </row>
    <row r="1142" customHeight="1" spans="1:3">
      <c r="A1142" s="45">
        <v>2200102</v>
      </c>
      <c r="B1142" s="45" t="s">
        <v>912</v>
      </c>
      <c r="C1142" s="46">
        <v>741</v>
      </c>
    </row>
    <row r="1143" customHeight="1" spans="1:3">
      <c r="A1143" s="45">
        <v>2200103</v>
      </c>
      <c r="B1143" s="45" t="s">
        <v>913</v>
      </c>
      <c r="C1143" s="46">
        <v>0</v>
      </c>
    </row>
    <row r="1144" customHeight="1" spans="1:3">
      <c r="A1144" s="45">
        <v>2200104</v>
      </c>
      <c r="B1144" s="45" t="s">
        <v>1772</v>
      </c>
      <c r="C1144" s="46">
        <v>516</v>
      </c>
    </row>
    <row r="1145" customHeight="1" spans="1:3">
      <c r="A1145" s="45">
        <v>2200106</v>
      </c>
      <c r="B1145" s="45" t="s">
        <v>1773</v>
      </c>
      <c r="C1145" s="46">
        <v>74</v>
      </c>
    </row>
    <row r="1146" customHeight="1" spans="1:3">
      <c r="A1146" s="45">
        <v>2200107</v>
      </c>
      <c r="B1146" s="45" t="s">
        <v>1774</v>
      </c>
      <c r="C1146" s="46">
        <v>0</v>
      </c>
    </row>
    <row r="1147" customHeight="1" spans="1:3">
      <c r="A1147" s="45">
        <v>2200108</v>
      </c>
      <c r="B1147" s="45" t="s">
        <v>1775</v>
      </c>
      <c r="C1147" s="46">
        <v>0</v>
      </c>
    </row>
    <row r="1148" customHeight="1" spans="1:3">
      <c r="A1148" s="45">
        <v>2200109</v>
      </c>
      <c r="B1148" s="45" t="s">
        <v>1776</v>
      </c>
      <c r="C1148" s="46">
        <v>182</v>
      </c>
    </row>
    <row r="1149" customHeight="1" spans="1:3">
      <c r="A1149" s="45">
        <v>2200112</v>
      </c>
      <c r="B1149" s="45" t="s">
        <v>1777</v>
      </c>
      <c r="C1149" s="46">
        <v>0</v>
      </c>
    </row>
    <row r="1150" customHeight="1" spans="1:3">
      <c r="A1150" s="45">
        <v>2200113</v>
      </c>
      <c r="B1150" s="45" t="s">
        <v>1778</v>
      </c>
      <c r="C1150" s="46">
        <v>136</v>
      </c>
    </row>
    <row r="1151" customHeight="1" spans="1:3">
      <c r="A1151" s="45">
        <v>2200114</v>
      </c>
      <c r="B1151" s="45" t="s">
        <v>1779</v>
      </c>
      <c r="C1151" s="46">
        <v>0</v>
      </c>
    </row>
    <row r="1152" customHeight="1" spans="1:3">
      <c r="A1152" s="45">
        <v>2200115</v>
      </c>
      <c r="B1152" s="45" t="s">
        <v>1780</v>
      </c>
      <c r="C1152" s="46">
        <v>0</v>
      </c>
    </row>
    <row r="1153" customHeight="1" spans="1:3">
      <c r="A1153" s="45">
        <v>2200116</v>
      </c>
      <c r="B1153" s="45" t="s">
        <v>1781</v>
      </c>
      <c r="C1153" s="46">
        <v>0</v>
      </c>
    </row>
    <row r="1154" customHeight="1" spans="1:3">
      <c r="A1154" s="45">
        <v>2200119</v>
      </c>
      <c r="B1154" s="45" t="s">
        <v>1782</v>
      </c>
      <c r="C1154" s="46">
        <v>0</v>
      </c>
    </row>
    <row r="1155" customHeight="1" spans="1:3">
      <c r="A1155" s="45">
        <v>2200120</v>
      </c>
      <c r="B1155" s="45" t="s">
        <v>1783</v>
      </c>
      <c r="C1155" s="46">
        <v>0</v>
      </c>
    </row>
    <row r="1156" customHeight="1" spans="1:3">
      <c r="A1156" s="45">
        <v>2200121</v>
      </c>
      <c r="B1156" s="45" t="s">
        <v>1784</v>
      </c>
      <c r="C1156" s="46">
        <v>0</v>
      </c>
    </row>
    <row r="1157" customHeight="1" spans="1:3">
      <c r="A1157" s="45">
        <v>2200122</v>
      </c>
      <c r="B1157" s="45" t="s">
        <v>1785</v>
      </c>
      <c r="C1157" s="46">
        <v>0</v>
      </c>
    </row>
    <row r="1158" customHeight="1" spans="1:3">
      <c r="A1158" s="45">
        <v>2200123</v>
      </c>
      <c r="B1158" s="45" t="s">
        <v>1786</v>
      </c>
      <c r="C1158" s="46">
        <v>0</v>
      </c>
    </row>
    <row r="1159" customHeight="1" spans="1:3">
      <c r="A1159" s="45">
        <v>2200124</v>
      </c>
      <c r="B1159" s="45" t="s">
        <v>1787</v>
      </c>
      <c r="C1159" s="46">
        <v>0</v>
      </c>
    </row>
    <row r="1160" customHeight="1" spans="1:3">
      <c r="A1160" s="45">
        <v>2200125</v>
      </c>
      <c r="B1160" s="45" t="s">
        <v>1788</v>
      </c>
      <c r="C1160" s="46">
        <v>0</v>
      </c>
    </row>
    <row r="1161" customHeight="1" spans="1:3">
      <c r="A1161" s="45">
        <v>2200126</v>
      </c>
      <c r="B1161" s="45" t="s">
        <v>1789</v>
      </c>
      <c r="C1161" s="46">
        <v>0</v>
      </c>
    </row>
    <row r="1162" customHeight="1" spans="1:3">
      <c r="A1162" s="45">
        <v>2200127</v>
      </c>
      <c r="B1162" s="45" t="s">
        <v>1790</v>
      </c>
      <c r="C1162" s="46">
        <v>0</v>
      </c>
    </row>
    <row r="1163" customHeight="1" spans="1:3">
      <c r="A1163" s="45">
        <v>2200128</v>
      </c>
      <c r="B1163" s="45" t="s">
        <v>1791</v>
      </c>
      <c r="C1163" s="46">
        <v>0</v>
      </c>
    </row>
    <row r="1164" customHeight="1" spans="1:3">
      <c r="A1164" s="45">
        <v>2200129</v>
      </c>
      <c r="B1164" s="45" t="s">
        <v>1792</v>
      </c>
      <c r="C1164" s="46">
        <v>50</v>
      </c>
    </row>
    <row r="1165" customHeight="1" spans="1:3">
      <c r="A1165" s="45">
        <v>2200150</v>
      </c>
      <c r="B1165" s="45" t="s">
        <v>920</v>
      </c>
      <c r="C1165" s="46">
        <v>0</v>
      </c>
    </row>
    <row r="1166" customHeight="1" spans="1:3">
      <c r="A1166" s="45">
        <v>2200199</v>
      </c>
      <c r="B1166" s="45" t="s">
        <v>1793</v>
      </c>
      <c r="C1166" s="46">
        <v>1246</v>
      </c>
    </row>
    <row r="1167" customHeight="1" spans="1:3">
      <c r="A1167" s="45">
        <v>22005</v>
      </c>
      <c r="B1167" s="72" t="s">
        <v>1794</v>
      </c>
      <c r="C1167" s="26">
        <f>SUM(C1168:C1181)</f>
        <v>50</v>
      </c>
    </row>
    <row r="1168" customHeight="1" spans="1:3">
      <c r="A1168" s="45">
        <v>2200501</v>
      </c>
      <c r="B1168" s="45" t="s">
        <v>911</v>
      </c>
      <c r="C1168" s="46">
        <v>0</v>
      </c>
    </row>
    <row r="1169" customHeight="1" spans="1:3">
      <c r="A1169" s="45">
        <v>2200502</v>
      </c>
      <c r="B1169" s="45" t="s">
        <v>912</v>
      </c>
      <c r="C1169" s="46">
        <v>0</v>
      </c>
    </row>
    <row r="1170" customHeight="1" spans="1:3">
      <c r="A1170" s="45">
        <v>2200503</v>
      </c>
      <c r="B1170" s="45" t="s">
        <v>913</v>
      </c>
      <c r="C1170" s="46">
        <v>0</v>
      </c>
    </row>
    <row r="1171" customHeight="1" spans="1:3">
      <c r="A1171" s="45">
        <v>2200504</v>
      </c>
      <c r="B1171" s="45" t="s">
        <v>1795</v>
      </c>
      <c r="C1171" s="46">
        <v>0</v>
      </c>
    </row>
    <row r="1172" customHeight="1" spans="1:3">
      <c r="A1172" s="45">
        <v>2200506</v>
      </c>
      <c r="B1172" s="45" t="s">
        <v>1796</v>
      </c>
      <c r="C1172" s="46">
        <v>0</v>
      </c>
    </row>
    <row r="1173" customHeight="1" spans="1:3">
      <c r="A1173" s="45">
        <v>2200507</v>
      </c>
      <c r="B1173" s="45" t="s">
        <v>1797</v>
      </c>
      <c r="C1173" s="46">
        <v>0</v>
      </c>
    </row>
    <row r="1174" customHeight="1" spans="1:3">
      <c r="A1174" s="45">
        <v>2200508</v>
      </c>
      <c r="B1174" s="45" t="s">
        <v>1798</v>
      </c>
      <c r="C1174" s="46">
        <v>0</v>
      </c>
    </row>
    <row r="1175" customHeight="1" spans="1:3">
      <c r="A1175" s="45">
        <v>2200509</v>
      </c>
      <c r="B1175" s="45" t="s">
        <v>1799</v>
      </c>
      <c r="C1175" s="46">
        <v>0</v>
      </c>
    </row>
    <row r="1176" customHeight="1" spans="1:3">
      <c r="A1176" s="45">
        <v>2200510</v>
      </c>
      <c r="B1176" s="45" t="s">
        <v>1800</v>
      </c>
      <c r="C1176" s="46">
        <v>35</v>
      </c>
    </row>
    <row r="1177" customHeight="1" spans="1:3">
      <c r="A1177" s="45">
        <v>2200511</v>
      </c>
      <c r="B1177" s="45" t="s">
        <v>1801</v>
      </c>
      <c r="C1177" s="46">
        <v>0</v>
      </c>
    </row>
    <row r="1178" customHeight="1" spans="1:3">
      <c r="A1178" s="45">
        <v>2200512</v>
      </c>
      <c r="B1178" s="45" t="s">
        <v>1802</v>
      </c>
      <c r="C1178" s="46">
        <v>0</v>
      </c>
    </row>
    <row r="1179" customHeight="1" spans="1:3">
      <c r="A1179" s="45">
        <v>2200513</v>
      </c>
      <c r="B1179" s="45" t="s">
        <v>1803</v>
      </c>
      <c r="C1179" s="46">
        <v>0</v>
      </c>
    </row>
    <row r="1180" customHeight="1" spans="1:3">
      <c r="A1180" s="45">
        <v>2200514</v>
      </c>
      <c r="B1180" s="45" t="s">
        <v>1804</v>
      </c>
      <c r="C1180" s="46">
        <v>0</v>
      </c>
    </row>
    <row r="1181" customHeight="1" spans="1:3">
      <c r="A1181" s="45">
        <v>2200599</v>
      </c>
      <c r="B1181" s="45" t="s">
        <v>1805</v>
      </c>
      <c r="C1181" s="46">
        <v>15</v>
      </c>
    </row>
    <row r="1182" customHeight="1" spans="1:3">
      <c r="A1182" s="45">
        <v>22099</v>
      </c>
      <c r="B1182" s="72" t="s">
        <v>1806</v>
      </c>
      <c r="C1182" s="26">
        <f>C1183</f>
        <v>0</v>
      </c>
    </row>
    <row r="1183" customHeight="1" spans="1:3">
      <c r="A1183" s="45">
        <v>2209999</v>
      </c>
      <c r="B1183" s="45" t="s">
        <v>1807</v>
      </c>
      <c r="C1183" s="46">
        <v>0</v>
      </c>
    </row>
    <row r="1184" customHeight="1" spans="1:3">
      <c r="A1184" s="45">
        <v>221</v>
      </c>
      <c r="B1184" s="72" t="s">
        <v>1808</v>
      </c>
      <c r="C1184" s="26">
        <f>SUM(C1185,C1197,C1201)</f>
        <v>6052</v>
      </c>
    </row>
    <row r="1185" customHeight="1" spans="1:3">
      <c r="A1185" s="45">
        <v>22101</v>
      </c>
      <c r="B1185" s="72" t="s">
        <v>1809</v>
      </c>
      <c r="C1185" s="26">
        <f>SUM(C1186:C1196)</f>
        <v>5901</v>
      </c>
    </row>
    <row r="1186" customHeight="1" spans="1:3">
      <c r="A1186" s="45">
        <v>2210101</v>
      </c>
      <c r="B1186" s="45" t="s">
        <v>1810</v>
      </c>
      <c r="C1186" s="46">
        <v>0</v>
      </c>
    </row>
    <row r="1187" customHeight="1" spans="1:3">
      <c r="A1187" s="45">
        <v>2210102</v>
      </c>
      <c r="B1187" s="45" t="s">
        <v>1811</v>
      </c>
      <c r="C1187" s="46">
        <v>0</v>
      </c>
    </row>
    <row r="1188" customHeight="1" spans="1:3">
      <c r="A1188" s="45">
        <v>2210103</v>
      </c>
      <c r="B1188" s="45" t="s">
        <v>1812</v>
      </c>
      <c r="C1188" s="46">
        <v>168</v>
      </c>
    </row>
    <row r="1189" customHeight="1" spans="1:3">
      <c r="A1189" s="45">
        <v>2210104</v>
      </c>
      <c r="B1189" s="45" t="s">
        <v>1813</v>
      </c>
      <c r="C1189" s="46">
        <v>0</v>
      </c>
    </row>
    <row r="1190" customHeight="1" spans="1:3">
      <c r="A1190" s="45">
        <v>2210105</v>
      </c>
      <c r="B1190" s="45" t="s">
        <v>1814</v>
      </c>
      <c r="C1190" s="46">
        <v>545</v>
      </c>
    </row>
    <row r="1191" customHeight="1" spans="1:3">
      <c r="A1191" s="45">
        <v>2210106</v>
      </c>
      <c r="B1191" s="45" t="s">
        <v>1815</v>
      </c>
      <c r="C1191" s="46">
        <v>610</v>
      </c>
    </row>
    <row r="1192" customHeight="1" spans="1:3">
      <c r="A1192" s="45">
        <v>2210107</v>
      </c>
      <c r="B1192" s="45" t="s">
        <v>1816</v>
      </c>
      <c r="C1192" s="46">
        <v>142</v>
      </c>
    </row>
    <row r="1193" customHeight="1" spans="1:3">
      <c r="A1193" s="45">
        <v>2210108</v>
      </c>
      <c r="B1193" s="45" t="s">
        <v>1817</v>
      </c>
      <c r="C1193" s="46">
        <v>4271</v>
      </c>
    </row>
    <row r="1194" customHeight="1" spans="1:3">
      <c r="A1194" s="45">
        <v>2210109</v>
      </c>
      <c r="B1194" s="45" t="s">
        <v>1818</v>
      </c>
      <c r="C1194" s="46">
        <v>0</v>
      </c>
    </row>
    <row r="1195" customHeight="1" spans="1:3">
      <c r="A1195" s="45">
        <v>2210110</v>
      </c>
      <c r="B1195" s="45" t="s">
        <v>1819</v>
      </c>
      <c r="C1195" s="46">
        <v>100</v>
      </c>
    </row>
    <row r="1196" customHeight="1" spans="1:3">
      <c r="A1196" s="45">
        <v>2210199</v>
      </c>
      <c r="B1196" s="45" t="s">
        <v>1820</v>
      </c>
      <c r="C1196" s="46">
        <v>65</v>
      </c>
    </row>
    <row r="1197" customHeight="1" spans="1:3">
      <c r="A1197" s="45">
        <v>22102</v>
      </c>
      <c r="B1197" s="72" t="s">
        <v>1821</v>
      </c>
      <c r="C1197" s="26">
        <f>SUM(C1198:C1200)</f>
        <v>0</v>
      </c>
    </row>
    <row r="1198" customHeight="1" spans="1:3">
      <c r="A1198" s="45">
        <v>2210201</v>
      </c>
      <c r="B1198" s="45" t="s">
        <v>1822</v>
      </c>
      <c r="C1198" s="46">
        <v>0</v>
      </c>
    </row>
    <row r="1199" customHeight="1" spans="1:3">
      <c r="A1199" s="45">
        <v>2210202</v>
      </c>
      <c r="B1199" s="45" t="s">
        <v>1823</v>
      </c>
      <c r="C1199" s="46">
        <v>0</v>
      </c>
    </row>
    <row r="1200" customHeight="1" spans="1:3">
      <c r="A1200" s="45">
        <v>2210203</v>
      </c>
      <c r="B1200" s="45" t="s">
        <v>1824</v>
      </c>
      <c r="C1200" s="46">
        <v>0</v>
      </c>
    </row>
    <row r="1201" customHeight="1" spans="1:3">
      <c r="A1201" s="45">
        <v>22103</v>
      </c>
      <c r="B1201" s="72" t="s">
        <v>1825</v>
      </c>
      <c r="C1201" s="26">
        <f>SUM(C1202:C1204)</f>
        <v>151</v>
      </c>
    </row>
    <row r="1202" customHeight="1" spans="1:3">
      <c r="A1202" s="45">
        <v>2210301</v>
      </c>
      <c r="B1202" s="45" t="s">
        <v>1826</v>
      </c>
      <c r="C1202" s="46">
        <v>0</v>
      </c>
    </row>
    <row r="1203" customHeight="1" spans="1:3">
      <c r="A1203" s="45">
        <v>2210302</v>
      </c>
      <c r="B1203" s="45" t="s">
        <v>1827</v>
      </c>
      <c r="C1203" s="46">
        <v>0</v>
      </c>
    </row>
    <row r="1204" customHeight="1" spans="1:3">
      <c r="A1204" s="45">
        <v>2210399</v>
      </c>
      <c r="B1204" s="45" t="s">
        <v>1828</v>
      </c>
      <c r="C1204" s="46">
        <v>151</v>
      </c>
    </row>
    <row r="1205" customHeight="1" spans="1:3">
      <c r="A1205" s="45">
        <v>222</v>
      </c>
      <c r="B1205" s="72" t="s">
        <v>1829</v>
      </c>
      <c r="C1205" s="26">
        <f>SUM(C1206,C1224,C1230,C1236)</f>
        <v>2366</v>
      </c>
    </row>
    <row r="1206" customHeight="1" spans="1:3">
      <c r="A1206" s="45">
        <v>22201</v>
      </c>
      <c r="B1206" s="72" t="s">
        <v>1830</v>
      </c>
      <c r="C1206" s="26">
        <f>SUM(C1207:C1223)</f>
        <v>2004</v>
      </c>
    </row>
    <row r="1207" customHeight="1" spans="1:3">
      <c r="A1207" s="45">
        <v>2220101</v>
      </c>
      <c r="B1207" s="45" t="s">
        <v>911</v>
      </c>
      <c r="C1207" s="46">
        <v>0</v>
      </c>
    </row>
    <row r="1208" customHeight="1" spans="1:3">
      <c r="A1208" s="45">
        <v>2220102</v>
      </c>
      <c r="B1208" s="45" t="s">
        <v>912</v>
      </c>
      <c r="C1208" s="46">
        <v>106</v>
      </c>
    </row>
    <row r="1209" customHeight="1" spans="1:3">
      <c r="A1209" s="45">
        <v>2220103</v>
      </c>
      <c r="B1209" s="45" t="s">
        <v>913</v>
      </c>
      <c r="C1209" s="46">
        <v>0</v>
      </c>
    </row>
    <row r="1210" customHeight="1" spans="1:3">
      <c r="A1210" s="45">
        <v>2220104</v>
      </c>
      <c r="B1210" s="45" t="s">
        <v>1831</v>
      </c>
      <c r="C1210" s="46">
        <v>0</v>
      </c>
    </row>
    <row r="1211" customHeight="1" spans="1:3">
      <c r="A1211" s="45">
        <v>2220105</v>
      </c>
      <c r="B1211" s="45" t="s">
        <v>1832</v>
      </c>
      <c r="C1211" s="46">
        <v>0</v>
      </c>
    </row>
    <row r="1212" customHeight="1" spans="1:3">
      <c r="A1212" s="45">
        <v>2220106</v>
      </c>
      <c r="B1212" s="45" t="s">
        <v>1833</v>
      </c>
      <c r="C1212" s="46">
        <v>0</v>
      </c>
    </row>
    <row r="1213" customHeight="1" spans="1:3">
      <c r="A1213" s="45">
        <v>2220107</v>
      </c>
      <c r="B1213" s="45" t="s">
        <v>1834</v>
      </c>
      <c r="C1213" s="46">
        <v>0</v>
      </c>
    </row>
    <row r="1214" customHeight="1" spans="1:3">
      <c r="A1214" s="45">
        <v>2220112</v>
      </c>
      <c r="B1214" s="45" t="s">
        <v>1835</v>
      </c>
      <c r="C1214" s="46">
        <v>0</v>
      </c>
    </row>
    <row r="1215" customHeight="1" spans="1:3">
      <c r="A1215" s="45">
        <v>2220113</v>
      </c>
      <c r="B1215" s="45" t="s">
        <v>1836</v>
      </c>
      <c r="C1215" s="46">
        <v>0</v>
      </c>
    </row>
    <row r="1216" customHeight="1" spans="1:3">
      <c r="A1216" s="45">
        <v>2220114</v>
      </c>
      <c r="B1216" s="45" t="s">
        <v>1837</v>
      </c>
      <c r="C1216" s="46">
        <v>0</v>
      </c>
    </row>
    <row r="1217" customHeight="1" spans="1:3">
      <c r="A1217" s="45">
        <v>2220115</v>
      </c>
      <c r="B1217" s="45" t="s">
        <v>1838</v>
      </c>
      <c r="C1217" s="46">
        <v>448</v>
      </c>
    </row>
    <row r="1218" customHeight="1" spans="1:3">
      <c r="A1218" s="45">
        <v>2220118</v>
      </c>
      <c r="B1218" s="45" t="s">
        <v>1839</v>
      </c>
      <c r="C1218" s="46">
        <v>0</v>
      </c>
    </row>
    <row r="1219" customHeight="1" spans="1:3">
      <c r="A1219" s="45">
        <v>2220119</v>
      </c>
      <c r="B1219" s="45" t="s">
        <v>1840</v>
      </c>
      <c r="C1219" s="46">
        <v>0</v>
      </c>
    </row>
    <row r="1220" customHeight="1" spans="1:3">
      <c r="A1220" s="45">
        <v>2220120</v>
      </c>
      <c r="B1220" s="45" t="s">
        <v>1841</v>
      </c>
      <c r="C1220" s="46">
        <v>0</v>
      </c>
    </row>
    <row r="1221" customHeight="1" spans="1:3">
      <c r="A1221" s="45">
        <v>2220121</v>
      </c>
      <c r="B1221" s="45" t="s">
        <v>1842</v>
      </c>
      <c r="C1221" s="46">
        <v>0</v>
      </c>
    </row>
    <row r="1222" customHeight="1" spans="1:3">
      <c r="A1222" s="45">
        <v>2220150</v>
      </c>
      <c r="B1222" s="45" t="s">
        <v>920</v>
      </c>
      <c r="C1222" s="46">
        <v>0</v>
      </c>
    </row>
    <row r="1223" customHeight="1" spans="1:3">
      <c r="A1223" s="45">
        <v>2220199</v>
      </c>
      <c r="B1223" s="45" t="s">
        <v>1843</v>
      </c>
      <c r="C1223" s="46">
        <v>1450</v>
      </c>
    </row>
    <row r="1224" customHeight="1" spans="1:3">
      <c r="A1224" s="45">
        <v>22203</v>
      </c>
      <c r="B1224" s="72" t="s">
        <v>1844</v>
      </c>
      <c r="C1224" s="26">
        <f>SUM(C1225:C1229)</f>
        <v>0</v>
      </c>
    </row>
    <row r="1225" customHeight="1" spans="1:3">
      <c r="A1225" s="45">
        <v>2220301</v>
      </c>
      <c r="B1225" s="45" t="s">
        <v>1845</v>
      </c>
      <c r="C1225" s="46">
        <v>0</v>
      </c>
    </row>
    <row r="1226" customHeight="1" spans="1:3">
      <c r="A1226" s="45">
        <v>2220303</v>
      </c>
      <c r="B1226" s="45" t="s">
        <v>1846</v>
      </c>
      <c r="C1226" s="46">
        <v>0</v>
      </c>
    </row>
    <row r="1227" customHeight="1" spans="1:3">
      <c r="A1227" s="45">
        <v>2220304</v>
      </c>
      <c r="B1227" s="45" t="s">
        <v>1847</v>
      </c>
      <c r="C1227" s="46">
        <v>0</v>
      </c>
    </row>
    <row r="1228" customHeight="1" spans="1:3">
      <c r="A1228" s="45">
        <v>2220305</v>
      </c>
      <c r="B1228" s="45" t="s">
        <v>1848</v>
      </c>
      <c r="C1228" s="46">
        <v>0</v>
      </c>
    </row>
    <row r="1229" customHeight="1" spans="1:3">
      <c r="A1229" s="45">
        <v>2220399</v>
      </c>
      <c r="B1229" s="45" t="s">
        <v>1849</v>
      </c>
      <c r="C1229" s="46">
        <v>0</v>
      </c>
    </row>
    <row r="1230" customHeight="1" spans="1:3">
      <c r="A1230" s="45">
        <v>22204</v>
      </c>
      <c r="B1230" s="72" t="s">
        <v>1850</v>
      </c>
      <c r="C1230" s="26">
        <f>SUM(C1231:C1235)</f>
        <v>362</v>
      </c>
    </row>
    <row r="1231" customHeight="1" spans="1:3">
      <c r="A1231" s="45">
        <v>2220401</v>
      </c>
      <c r="B1231" s="45" t="s">
        <v>1851</v>
      </c>
      <c r="C1231" s="46">
        <v>300</v>
      </c>
    </row>
    <row r="1232" customHeight="1" spans="1:3">
      <c r="A1232" s="45">
        <v>2220402</v>
      </c>
      <c r="B1232" s="45" t="s">
        <v>1852</v>
      </c>
      <c r="C1232" s="46">
        <v>22</v>
      </c>
    </row>
    <row r="1233" customHeight="1" spans="1:3">
      <c r="A1233" s="45">
        <v>2220403</v>
      </c>
      <c r="B1233" s="45" t="s">
        <v>1853</v>
      </c>
      <c r="C1233" s="46">
        <v>40</v>
      </c>
    </row>
    <row r="1234" customHeight="1" spans="1:3">
      <c r="A1234" s="45">
        <v>2220404</v>
      </c>
      <c r="B1234" s="45" t="s">
        <v>1854</v>
      </c>
      <c r="C1234" s="46">
        <v>0</v>
      </c>
    </row>
    <row r="1235" customHeight="1" spans="1:3">
      <c r="A1235" s="45">
        <v>2220499</v>
      </c>
      <c r="B1235" s="45" t="s">
        <v>1855</v>
      </c>
      <c r="C1235" s="46">
        <v>0</v>
      </c>
    </row>
    <row r="1236" customHeight="1" spans="1:3">
      <c r="A1236" s="45">
        <v>22205</v>
      </c>
      <c r="B1236" s="72" t="s">
        <v>1856</v>
      </c>
      <c r="C1236" s="26">
        <f>SUM(C1237:C1248)</f>
        <v>0</v>
      </c>
    </row>
    <row r="1237" customHeight="1" spans="1:3">
      <c r="A1237" s="45">
        <v>2220501</v>
      </c>
      <c r="B1237" s="45" t="s">
        <v>1857</v>
      </c>
      <c r="C1237" s="46">
        <v>0</v>
      </c>
    </row>
    <row r="1238" customHeight="1" spans="1:3">
      <c r="A1238" s="45">
        <v>2220502</v>
      </c>
      <c r="B1238" s="45" t="s">
        <v>1858</v>
      </c>
      <c r="C1238" s="46">
        <v>0</v>
      </c>
    </row>
    <row r="1239" customHeight="1" spans="1:3">
      <c r="A1239" s="45">
        <v>2220503</v>
      </c>
      <c r="B1239" s="45" t="s">
        <v>1859</v>
      </c>
      <c r="C1239" s="46">
        <v>0</v>
      </c>
    </row>
    <row r="1240" customHeight="1" spans="1:3">
      <c r="A1240" s="45">
        <v>2220504</v>
      </c>
      <c r="B1240" s="45" t="s">
        <v>1860</v>
      </c>
      <c r="C1240" s="46">
        <v>0</v>
      </c>
    </row>
    <row r="1241" customHeight="1" spans="1:3">
      <c r="A1241" s="45">
        <v>2220505</v>
      </c>
      <c r="B1241" s="45" t="s">
        <v>1861</v>
      </c>
      <c r="C1241" s="46">
        <v>0</v>
      </c>
    </row>
    <row r="1242" customHeight="1" spans="1:3">
      <c r="A1242" s="45">
        <v>2220506</v>
      </c>
      <c r="B1242" s="45" t="s">
        <v>1862</v>
      </c>
      <c r="C1242" s="46">
        <v>0</v>
      </c>
    </row>
    <row r="1243" customHeight="1" spans="1:3">
      <c r="A1243" s="45">
        <v>2220507</v>
      </c>
      <c r="B1243" s="45" t="s">
        <v>1863</v>
      </c>
      <c r="C1243" s="46">
        <v>0</v>
      </c>
    </row>
    <row r="1244" customHeight="1" spans="1:3">
      <c r="A1244" s="45">
        <v>2220508</v>
      </c>
      <c r="B1244" s="45" t="s">
        <v>1864</v>
      </c>
      <c r="C1244" s="46">
        <v>0</v>
      </c>
    </row>
    <row r="1245" customHeight="1" spans="1:3">
      <c r="A1245" s="45">
        <v>2220509</v>
      </c>
      <c r="B1245" s="45" t="s">
        <v>1865</v>
      </c>
      <c r="C1245" s="46">
        <v>0</v>
      </c>
    </row>
    <row r="1246" customHeight="1" spans="1:3">
      <c r="A1246" s="45">
        <v>2220510</v>
      </c>
      <c r="B1246" s="45" t="s">
        <v>1866</v>
      </c>
      <c r="C1246" s="46">
        <v>0</v>
      </c>
    </row>
    <row r="1247" customHeight="1" spans="1:3">
      <c r="A1247" s="45">
        <v>2220511</v>
      </c>
      <c r="B1247" s="45" t="s">
        <v>1867</v>
      </c>
      <c r="C1247" s="46">
        <v>0</v>
      </c>
    </row>
    <row r="1248" customHeight="1" spans="1:3">
      <c r="A1248" s="45">
        <v>2220599</v>
      </c>
      <c r="B1248" s="45" t="s">
        <v>1868</v>
      </c>
      <c r="C1248" s="46">
        <v>0</v>
      </c>
    </row>
    <row r="1249" customHeight="1" spans="1:3">
      <c r="A1249" s="45">
        <v>224</v>
      </c>
      <c r="B1249" s="72" t="s">
        <v>1869</v>
      </c>
      <c r="C1249" s="26">
        <f>SUM(C1250,C1261,C1268,C1276,C1289,C1293,C1297)</f>
        <v>4862</v>
      </c>
    </row>
    <row r="1250" customHeight="1" spans="1:3">
      <c r="A1250" s="45">
        <v>22401</v>
      </c>
      <c r="B1250" s="72" t="s">
        <v>1870</v>
      </c>
      <c r="C1250" s="26">
        <f>SUM(C1251:C1260)</f>
        <v>1840</v>
      </c>
    </row>
    <row r="1251" customHeight="1" spans="1:3">
      <c r="A1251" s="45">
        <v>2240101</v>
      </c>
      <c r="B1251" s="45" t="s">
        <v>911</v>
      </c>
      <c r="C1251" s="46">
        <v>1153</v>
      </c>
    </row>
    <row r="1252" customHeight="1" spans="1:3">
      <c r="A1252" s="45">
        <v>2240102</v>
      </c>
      <c r="B1252" s="45" t="s">
        <v>912</v>
      </c>
      <c r="C1252" s="46">
        <v>100</v>
      </c>
    </row>
    <row r="1253" customHeight="1" spans="1:3">
      <c r="A1253" s="45">
        <v>2240103</v>
      </c>
      <c r="B1253" s="45" t="s">
        <v>913</v>
      </c>
      <c r="C1253" s="46">
        <v>0</v>
      </c>
    </row>
    <row r="1254" customHeight="1" spans="1:3">
      <c r="A1254" s="45">
        <v>2240104</v>
      </c>
      <c r="B1254" s="45" t="s">
        <v>1871</v>
      </c>
      <c r="C1254" s="46">
        <v>5</v>
      </c>
    </row>
    <row r="1255" customHeight="1" spans="1:3">
      <c r="A1255" s="45">
        <v>2240105</v>
      </c>
      <c r="B1255" s="45" t="s">
        <v>1872</v>
      </c>
      <c r="C1255" s="46">
        <v>0</v>
      </c>
    </row>
    <row r="1256" customHeight="1" spans="1:3">
      <c r="A1256" s="45">
        <v>2240106</v>
      </c>
      <c r="B1256" s="45" t="s">
        <v>1873</v>
      </c>
      <c r="C1256" s="46">
        <v>282</v>
      </c>
    </row>
    <row r="1257" customHeight="1" spans="1:3">
      <c r="A1257" s="45">
        <v>2240108</v>
      </c>
      <c r="B1257" s="45" t="s">
        <v>1874</v>
      </c>
      <c r="C1257" s="46">
        <v>133</v>
      </c>
    </row>
    <row r="1258" customHeight="1" spans="1:3">
      <c r="A1258" s="45">
        <v>2240109</v>
      </c>
      <c r="B1258" s="45" t="s">
        <v>1875</v>
      </c>
      <c r="C1258" s="46">
        <v>0</v>
      </c>
    </row>
    <row r="1259" customHeight="1" spans="1:3">
      <c r="A1259" s="45">
        <v>2240150</v>
      </c>
      <c r="B1259" s="45" t="s">
        <v>920</v>
      </c>
      <c r="C1259" s="46">
        <v>0</v>
      </c>
    </row>
    <row r="1260" customHeight="1" spans="1:3">
      <c r="A1260" s="45">
        <v>2240199</v>
      </c>
      <c r="B1260" s="45" t="s">
        <v>1876</v>
      </c>
      <c r="C1260" s="46">
        <v>167</v>
      </c>
    </row>
    <row r="1261" customHeight="1" spans="1:3">
      <c r="A1261" s="45">
        <v>22402</v>
      </c>
      <c r="B1261" s="72" t="s">
        <v>1877</v>
      </c>
      <c r="C1261" s="26">
        <f>SUM(C1262:C1267)</f>
        <v>965</v>
      </c>
    </row>
    <row r="1262" customHeight="1" spans="1:3">
      <c r="A1262" s="45">
        <v>2240201</v>
      </c>
      <c r="B1262" s="45" t="s">
        <v>911</v>
      </c>
      <c r="C1262" s="46">
        <v>155</v>
      </c>
    </row>
    <row r="1263" customHeight="1" spans="1:3">
      <c r="A1263" s="45">
        <v>2240202</v>
      </c>
      <c r="B1263" s="45" t="s">
        <v>912</v>
      </c>
      <c r="C1263" s="46">
        <v>0</v>
      </c>
    </row>
    <row r="1264" customHeight="1" spans="1:3">
      <c r="A1264" s="45">
        <v>2240203</v>
      </c>
      <c r="B1264" s="45" t="s">
        <v>913</v>
      </c>
      <c r="C1264" s="46">
        <v>0</v>
      </c>
    </row>
    <row r="1265" customHeight="1" spans="1:3">
      <c r="A1265" s="45">
        <v>2240204</v>
      </c>
      <c r="B1265" s="45" t="s">
        <v>1878</v>
      </c>
      <c r="C1265" s="46">
        <v>810</v>
      </c>
    </row>
    <row r="1266" customHeight="1" spans="1:3">
      <c r="A1266" s="45">
        <v>2240250</v>
      </c>
      <c r="B1266" s="45" t="s">
        <v>920</v>
      </c>
      <c r="C1266" s="46">
        <v>0</v>
      </c>
    </row>
    <row r="1267" customHeight="1" spans="1:3">
      <c r="A1267" s="45">
        <v>2240299</v>
      </c>
      <c r="B1267" s="45" t="s">
        <v>1879</v>
      </c>
      <c r="C1267" s="46">
        <v>0</v>
      </c>
    </row>
    <row r="1268" customHeight="1" spans="1:3">
      <c r="A1268" s="45">
        <v>22404</v>
      </c>
      <c r="B1268" s="72" t="s">
        <v>1880</v>
      </c>
      <c r="C1268" s="26">
        <f>SUM(C1269:C1275)</f>
        <v>0</v>
      </c>
    </row>
    <row r="1269" customHeight="1" spans="1:3">
      <c r="A1269" s="45">
        <v>2240401</v>
      </c>
      <c r="B1269" s="45" t="s">
        <v>911</v>
      </c>
      <c r="C1269" s="46">
        <v>0</v>
      </c>
    </row>
    <row r="1270" customHeight="1" spans="1:3">
      <c r="A1270" s="45">
        <v>2240402</v>
      </c>
      <c r="B1270" s="45" t="s">
        <v>912</v>
      </c>
      <c r="C1270" s="46">
        <v>0</v>
      </c>
    </row>
    <row r="1271" customHeight="1" spans="1:3">
      <c r="A1271" s="45">
        <v>2240403</v>
      </c>
      <c r="B1271" s="45" t="s">
        <v>913</v>
      </c>
      <c r="C1271" s="46">
        <v>0</v>
      </c>
    </row>
    <row r="1272" customHeight="1" spans="1:3">
      <c r="A1272" s="45">
        <v>2240404</v>
      </c>
      <c r="B1272" s="45" t="s">
        <v>1881</v>
      </c>
      <c r="C1272" s="46">
        <v>0</v>
      </c>
    </row>
    <row r="1273" customHeight="1" spans="1:3">
      <c r="A1273" s="45">
        <v>2240405</v>
      </c>
      <c r="B1273" s="45" t="s">
        <v>1882</v>
      </c>
      <c r="C1273" s="46">
        <v>0</v>
      </c>
    </row>
    <row r="1274" customHeight="1" spans="1:3">
      <c r="A1274" s="45">
        <v>2240450</v>
      </c>
      <c r="B1274" s="45" t="s">
        <v>920</v>
      </c>
      <c r="C1274" s="46">
        <v>0</v>
      </c>
    </row>
    <row r="1275" customHeight="1" spans="1:3">
      <c r="A1275" s="45">
        <v>2240499</v>
      </c>
      <c r="B1275" s="45" t="s">
        <v>1883</v>
      </c>
      <c r="C1275" s="46">
        <v>0</v>
      </c>
    </row>
    <row r="1276" customHeight="1" spans="1:3">
      <c r="A1276" s="45">
        <v>22405</v>
      </c>
      <c r="B1276" s="72" t="s">
        <v>1884</v>
      </c>
      <c r="C1276" s="26">
        <f>SUM(C1277:C1288)</f>
        <v>35</v>
      </c>
    </row>
    <row r="1277" customHeight="1" spans="1:3">
      <c r="A1277" s="45">
        <v>2240501</v>
      </c>
      <c r="B1277" s="45" t="s">
        <v>911</v>
      </c>
      <c r="C1277" s="46">
        <v>0</v>
      </c>
    </row>
    <row r="1278" customHeight="1" spans="1:3">
      <c r="A1278" s="45">
        <v>2240502</v>
      </c>
      <c r="B1278" s="45" t="s">
        <v>912</v>
      </c>
      <c r="C1278" s="46">
        <v>0</v>
      </c>
    </row>
    <row r="1279" customHeight="1" spans="1:3">
      <c r="A1279" s="45">
        <v>2240503</v>
      </c>
      <c r="B1279" s="45" t="s">
        <v>913</v>
      </c>
      <c r="C1279" s="46">
        <v>0</v>
      </c>
    </row>
    <row r="1280" customHeight="1" spans="1:3">
      <c r="A1280" s="45">
        <v>2240504</v>
      </c>
      <c r="B1280" s="45" t="s">
        <v>1885</v>
      </c>
      <c r="C1280" s="46">
        <v>35</v>
      </c>
    </row>
    <row r="1281" customHeight="1" spans="1:3">
      <c r="A1281" s="45">
        <v>2240505</v>
      </c>
      <c r="B1281" s="45" t="s">
        <v>1886</v>
      </c>
      <c r="C1281" s="46">
        <v>0</v>
      </c>
    </row>
    <row r="1282" customHeight="1" spans="1:3">
      <c r="A1282" s="45">
        <v>2240506</v>
      </c>
      <c r="B1282" s="45" t="s">
        <v>1887</v>
      </c>
      <c r="C1282" s="46">
        <v>0</v>
      </c>
    </row>
    <row r="1283" customHeight="1" spans="1:3">
      <c r="A1283" s="45">
        <v>2240507</v>
      </c>
      <c r="B1283" s="45" t="s">
        <v>1888</v>
      </c>
      <c r="C1283" s="46">
        <v>0</v>
      </c>
    </row>
    <row r="1284" customHeight="1" spans="1:3">
      <c r="A1284" s="45">
        <v>2240508</v>
      </c>
      <c r="B1284" s="45" t="s">
        <v>1889</v>
      </c>
      <c r="C1284" s="46">
        <v>0</v>
      </c>
    </row>
    <row r="1285" customHeight="1" spans="1:3">
      <c r="A1285" s="45">
        <v>2240509</v>
      </c>
      <c r="B1285" s="45" t="s">
        <v>1890</v>
      </c>
      <c r="C1285" s="46">
        <v>0</v>
      </c>
    </row>
    <row r="1286" customHeight="1" spans="1:3">
      <c r="A1286" s="45">
        <v>2240510</v>
      </c>
      <c r="B1286" s="45" t="s">
        <v>1891</v>
      </c>
      <c r="C1286" s="46">
        <v>0</v>
      </c>
    </row>
    <row r="1287" customHeight="1" spans="1:3">
      <c r="A1287" s="45">
        <v>2240550</v>
      </c>
      <c r="B1287" s="45" t="s">
        <v>1892</v>
      </c>
      <c r="C1287" s="46">
        <v>0</v>
      </c>
    </row>
    <row r="1288" customHeight="1" spans="1:3">
      <c r="A1288" s="45">
        <v>2240599</v>
      </c>
      <c r="B1288" s="45" t="s">
        <v>1893</v>
      </c>
      <c r="C1288" s="46">
        <v>0</v>
      </c>
    </row>
    <row r="1289" customHeight="1" spans="1:3">
      <c r="A1289" s="45">
        <v>22406</v>
      </c>
      <c r="B1289" s="72" t="s">
        <v>1894</v>
      </c>
      <c r="C1289" s="26">
        <f>SUM(C1290:C1292)</f>
        <v>212</v>
      </c>
    </row>
    <row r="1290" customHeight="1" spans="1:3">
      <c r="A1290" s="45">
        <v>2240601</v>
      </c>
      <c r="B1290" s="45" t="s">
        <v>1895</v>
      </c>
      <c r="C1290" s="46">
        <v>127</v>
      </c>
    </row>
    <row r="1291" customHeight="1" spans="1:3">
      <c r="A1291" s="45">
        <v>2240602</v>
      </c>
      <c r="B1291" s="45" t="s">
        <v>1896</v>
      </c>
      <c r="C1291" s="46">
        <v>65</v>
      </c>
    </row>
    <row r="1292" customHeight="1" spans="1:3">
      <c r="A1292" s="45">
        <v>2240699</v>
      </c>
      <c r="B1292" s="45" t="s">
        <v>1897</v>
      </c>
      <c r="C1292" s="46">
        <v>20</v>
      </c>
    </row>
    <row r="1293" customHeight="1" spans="1:3">
      <c r="A1293" s="45">
        <v>22407</v>
      </c>
      <c r="B1293" s="72" t="s">
        <v>1898</v>
      </c>
      <c r="C1293" s="26">
        <f>SUM(C1294:C1296)</f>
        <v>1607</v>
      </c>
    </row>
    <row r="1294" customHeight="1" spans="1:3">
      <c r="A1294" s="45">
        <v>2240703</v>
      </c>
      <c r="B1294" s="45" t="s">
        <v>1899</v>
      </c>
      <c r="C1294" s="46">
        <v>1261</v>
      </c>
    </row>
    <row r="1295" customHeight="1" spans="1:3">
      <c r="A1295" s="45">
        <v>2240704</v>
      </c>
      <c r="B1295" s="45" t="s">
        <v>1900</v>
      </c>
      <c r="C1295" s="46">
        <v>293</v>
      </c>
    </row>
    <row r="1296" customHeight="1" spans="1:3">
      <c r="A1296" s="45">
        <v>2240799</v>
      </c>
      <c r="B1296" s="45" t="s">
        <v>1901</v>
      </c>
      <c r="C1296" s="46">
        <v>53</v>
      </c>
    </row>
    <row r="1297" customHeight="1" spans="1:3">
      <c r="A1297" s="45">
        <v>22499</v>
      </c>
      <c r="B1297" s="72" t="s">
        <v>1902</v>
      </c>
      <c r="C1297" s="26">
        <f t="shared" ref="C1297:C1300" si="1">C1298</f>
        <v>203</v>
      </c>
    </row>
    <row r="1298" customHeight="1" spans="1:3">
      <c r="A1298" s="45">
        <v>2249999</v>
      </c>
      <c r="B1298" s="45" t="s">
        <v>1903</v>
      </c>
      <c r="C1298" s="46">
        <v>203</v>
      </c>
    </row>
    <row r="1299" customHeight="1" spans="1:3">
      <c r="A1299" s="45">
        <v>229</v>
      </c>
      <c r="B1299" s="72" t="s">
        <v>1904</v>
      </c>
      <c r="C1299" s="26">
        <f t="shared" si="1"/>
        <v>72</v>
      </c>
    </row>
    <row r="1300" customHeight="1" spans="1:3">
      <c r="A1300" s="45">
        <v>22999</v>
      </c>
      <c r="B1300" s="72" t="s">
        <v>1905</v>
      </c>
      <c r="C1300" s="26">
        <f t="shared" si="1"/>
        <v>72</v>
      </c>
    </row>
    <row r="1301" customHeight="1" spans="1:3">
      <c r="A1301" s="45">
        <v>2299999</v>
      </c>
      <c r="B1301" s="45" t="s">
        <v>1906</v>
      </c>
      <c r="C1301" s="46">
        <v>72</v>
      </c>
    </row>
    <row r="1302" customHeight="1" spans="1:3">
      <c r="A1302" s="45">
        <v>232</v>
      </c>
      <c r="B1302" s="72" t="s">
        <v>1907</v>
      </c>
      <c r="C1302" s="26">
        <f>SUM(C1303,C1304,C1309)</f>
        <v>8871</v>
      </c>
    </row>
    <row r="1303" customHeight="1" spans="1:3">
      <c r="A1303" s="45">
        <v>23201</v>
      </c>
      <c r="B1303" s="72" t="s">
        <v>1908</v>
      </c>
      <c r="C1303" s="46">
        <v>0</v>
      </c>
    </row>
    <row r="1304" customHeight="1" spans="1:3">
      <c r="A1304" s="45">
        <v>23202</v>
      </c>
      <c r="B1304" s="72" t="s">
        <v>1909</v>
      </c>
      <c r="C1304" s="26">
        <f>SUM(C1305:C1308)</f>
        <v>0</v>
      </c>
    </row>
    <row r="1305" customHeight="1" spans="1:3">
      <c r="A1305" s="45">
        <v>2320201</v>
      </c>
      <c r="B1305" s="45" t="s">
        <v>1910</v>
      </c>
      <c r="C1305" s="46">
        <v>0</v>
      </c>
    </row>
    <row r="1306" customHeight="1" spans="1:3">
      <c r="A1306" s="45">
        <v>2320202</v>
      </c>
      <c r="B1306" s="45" t="s">
        <v>1911</v>
      </c>
      <c r="C1306" s="46">
        <v>0</v>
      </c>
    </row>
    <row r="1307" customHeight="1" spans="1:3">
      <c r="A1307" s="45">
        <v>2320203</v>
      </c>
      <c r="B1307" s="45" t="s">
        <v>1912</v>
      </c>
      <c r="C1307" s="46">
        <v>0</v>
      </c>
    </row>
    <row r="1308" customHeight="1" spans="1:3">
      <c r="A1308" s="45">
        <v>2320299</v>
      </c>
      <c r="B1308" s="45" t="s">
        <v>1913</v>
      </c>
      <c r="C1308" s="46">
        <v>0</v>
      </c>
    </row>
    <row r="1309" customHeight="1" spans="1:3">
      <c r="A1309" s="45">
        <v>23203</v>
      </c>
      <c r="B1309" s="72" t="s">
        <v>1914</v>
      </c>
      <c r="C1309" s="26">
        <f>SUM(C1310:C1313)</f>
        <v>8871</v>
      </c>
    </row>
    <row r="1310" ht="17.25" customHeight="1" spans="1:3">
      <c r="A1310" s="45">
        <v>2320301</v>
      </c>
      <c r="B1310" s="45" t="s">
        <v>1915</v>
      </c>
      <c r="C1310" s="46">
        <v>8613</v>
      </c>
    </row>
    <row r="1311" customHeight="1" spans="1:3">
      <c r="A1311" s="45">
        <v>2320302</v>
      </c>
      <c r="B1311" s="45" t="s">
        <v>1916</v>
      </c>
      <c r="C1311" s="46">
        <v>0</v>
      </c>
    </row>
    <row r="1312" customHeight="1" spans="1:3">
      <c r="A1312" s="45">
        <v>2320303</v>
      </c>
      <c r="B1312" s="45" t="s">
        <v>1917</v>
      </c>
      <c r="C1312" s="46">
        <v>258</v>
      </c>
    </row>
    <row r="1313" customHeight="1" spans="1:3">
      <c r="A1313" s="45">
        <v>2320399</v>
      </c>
      <c r="B1313" s="45" t="s">
        <v>1918</v>
      </c>
      <c r="C1313" s="46">
        <v>0</v>
      </c>
    </row>
    <row r="1314" customHeight="1" spans="1:3">
      <c r="A1314" s="45">
        <v>233</v>
      </c>
      <c r="B1314" s="72" t="s">
        <v>1919</v>
      </c>
      <c r="C1314" s="26">
        <f>C1315+C1316+C1317</f>
        <v>0</v>
      </c>
    </row>
    <row r="1315" customHeight="1" spans="1:3">
      <c r="A1315" s="45">
        <v>23301</v>
      </c>
      <c r="B1315" s="72" t="s">
        <v>1920</v>
      </c>
      <c r="C1315" s="46">
        <v>0</v>
      </c>
    </row>
    <row r="1316" customHeight="1" spans="1:3">
      <c r="A1316" s="45">
        <v>23302</v>
      </c>
      <c r="B1316" s="72" t="s">
        <v>1921</v>
      </c>
      <c r="C1316" s="46">
        <v>0</v>
      </c>
    </row>
    <row r="1317" customHeight="1" spans="1:3">
      <c r="A1317" s="45">
        <v>23303</v>
      </c>
      <c r="B1317" s="72" t="s">
        <v>1922</v>
      </c>
      <c r="C1317" s="46">
        <v>0</v>
      </c>
    </row>
  </sheetData>
  <mergeCells count="3">
    <mergeCell ref="A1:C1"/>
    <mergeCell ref="A2:C2"/>
    <mergeCell ref="A3:C3"/>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17"/>
  <sheetViews>
    <sheetView showGridLines="0" showZeros="0" workbookViewId="0">
      <selection activeCell="B9" sqref="B9"/>
    </sheetView>
  </sheetViews>
  <sheetFormatPr defaultColWidth="12.1833333333333" defaultRowHeight="17" customHeight="1" outlineLevelCol="2"/>
  <cols>
    <col min="1" max="1" width="9.86666666666667" style="20" customWidth="1"/>
    <col min="2" max="2" width="54.2333333333333" style="20" customWidth="1"/>
    <col min="3" max="3" width="26" style="20" customWidth="1"/>
    <col min="4" max="16384" width="12.1833333333333" style="20" customWidth="1"/>
  </cols>
  <sheetData>
    <row r="1" ht="34" customHeight="1" spans="1:3">
      <c r="A1" s="21" t="s">
        <v>1923</v>
      </c>
      <c r="B1" s="21"/>
      <c r="C1" s="21"/>
    </row>
    <row r="2" customHeight="1" spans="1:3">
      <c r="A2" s="22"/>
      <c r="B2" s="22"/>
      <c r="C2" s="22"/>
    </row>
    <row r="3" customHeight="1" spans="1:3">
      <c r="A3" s="22" t="s">
        <v>22</v>
      </c>
      <c r="B3" s="22"/>
      <c r="C3" s="22"/>
    </row>
    <row r="4" ht="17.25" customHeight="1" spans="1:3">
      <c r="A4" s="23" t="s">
        <v>236</v>
      </c>
      <c r="B4" s="23" t="s">
        <v>237</v>
      </c>
      <c r="C4" s="23" t="s">
        <v>238</v>
      </c>
    </row>
    <row r="5" customHeight="1" spans="1:3">
      <c r="A5" s="45"/>
      <c r="B5" s="23" t="s">
        <v>26</v>
      </c>
      <c r="C5" s="26">
        <f>SUM(C6,C235,C275,C294,C384,C436,C492,C549,C677,C750,C827,C850,C957,C1015,C1079,C1099,C1129,C1139,C1184,C1205,C1249,C1299,C1302,C1314)</f>
        <v>562428</v>
      </c>
    </row>
    <row r="6" customHeight="1" spans="1:3">
      <c r="A6" s="45">
        <v>201</v>
      </c>
      <c r="B6" s="72" t="s">
        <v>909</v>
      </c>
      <c r="C6" s="26">
        <f>SUM(C7+C19+C28+C39+C50+C61+C72+C80+C89+C102+C111+C122+C134+C141+C149+C155+C162+C169+C176+C183+C190+C198+C204+C210+C217+C232)</f>
        <v>38340</v>
      </c>
    </row>
    <row r="7" customHeight="1" spans="1:3">
      <c r="A7" s="45">
        <v>20101</v>
      </c>
      <c r="B7" s="72" t="s">
        <v>910</v>
      </c>
      <c r="C7" s="26">
        <f>SUM(C8:C18)</f>
        <v>1018</v>
      </c>
    </row>
    <row r="8" customHeight="1" spans="1:3">
      <c r="A8" s="45">
        <v>2010101</v>
      </c>
      <c r="B8" s="45" t="s">
        <v>911</v>
      </c>
      <c r="C8" s="46">
        <v>638</v>
      </c>
    </row>
    <row r="9" customHeight="1" spans="1:3">
      <c r="A9" s="45">
        <v>2010102</v>
      </c>
      <c r="B9" s="45" t="s">
        <v>912</v>
      </c>
      <c r="C9" s="46">
        <v>123</v>
      </c>
    </row>
    <row r="10" customHeight="1" spans="1:3">
      <c r="A10" s="45">
        <v>2010103</v>
      </c>
      <c r="B10" s="45" t="s">
        <v>913</v>
      </c>
      <c r="C10" s="46">
        <v>0</v>
      </c>
    </row>
    <row r="11" customHeight="1" spans="1:3">
      <c r="A11" s="45">
        <v>2010104</v>
      </c>
      <c r="B11" s="45" t="s">
        <v>914</v>
      </c>
      <c r="C11" s="46">
        <v>142</v>
      </c>
    </row>
    <row r="12" customHeight="1" spans="1:3">
      <c r="A12" s="45">
        <v>2010105</v>
      </c>
      <c r="B12" s="45" t="s">
        <v>915</v>
      </c>
      <c r="C12" s="46">
        <v>0</v>
      </c>
    </row>
    <row r="13" customHeight="1" spans="1:3">
      <c r="A13" s="45">
        <v>2010106</v>
      </c>
      <c r="B13" s="45" t="s">
        <v>916</v>
      </c>
      <c r="C13" s="46">
        <v>30</v>
      </c>
    </row>
    <row r="14" customHeight="1" spans="1:3">
      <c r="A14" s="45">
        <v>2010107</v>
      </c>
      <c r="B14" s="45" t="s">
        <v>917</v>
      </c>
      <c r="C14" s="46">
        <v>0</v>
      </c>
    </row>
    <row r="15" customHeight="1" spans="1:3">
      <c r="A15" s="45">
        <v>2010108</v>
      </c>
      <c r="B15" s="45" t="s">
        <v>918</v>
      </c>
      <c r="C15" s="46">
        <v>85</v>
      </c>
    </row>
    <row r="16" customHeight="1" spans="1:3">
      <c r="A16" s="45">
        <v>2010109</v>
      </c>
      <c r="B16" s="45" t="s">
        <v>919</v>
      </c>
      <c r="C16" s="46">
        <v>0</v>
      </c>
    </row>
    <row r="17" customHeight="1" spans="1:3">
      <c r="A17" s="45">
        <v>2010150</v>
      </c>
      <c r="B17" s="45" t="s">
        <v>920</v>
      </c>
      <c r="C17" s="46">
        <v>0</v>
      </c>
    </row>
    <row r="18" customHeight="1" spans="1:3">
      <c r="A18" s="45">
        <v>2010199</v>
      </c>
      <c r="B18" s="45" t="s">
        <v>921</v>
      </c>
      <c r="C18" s="46">
        <v>0</v>
      </c>
    </row>
    <row r="19" customHeight="1" spans="1:3">
      <c r="A19" s="45">
        <v>20102</v>
      </c>
      <c r="B19" s="72" t="s">
        <v>922</v>
      </c>
      <c r="C19" s="26">
        <f>SUM(C20:C27)</f>
        <v>961</v>
      </c>
    </row>
    <row r="20" customHeight="1" spans="1:3">
      <c r="A20" s="45">
        <v>2010201</v>
      </c>
      <c r="B20" s="45" t="s">
        <v>911</v>
      </c>
      <c r="C20" s="46">
        <v>545</v>
      </c>
    </row>
    <row r="21" customHeight="1" spans="1:3">
      <c r="A21" s="45">
        <v>2010202</v>
      </c>
      <c r="B21" s="45" t="s">
        <v>912</v>
      </c>
      <c r="C21" s="46">
        <v>65</v>
      </c>
    </row>
    <row r="22" customHeight="1" spans="1:3">
      <c r="A22" s="45">
        <v>2010203</v>
      </c>
      <c r="B22" s="45" t="s">
        <v>913</v>
      </c>
      <c r="C22" s="46">
        <v>0</v>
      </c>
    </row>
    <row r="23" customHeight="1" spans="1:3">
      <c r="A23" s="45">
        <v>2010204</v>
      </c>
      <c r="B23" s="45" t="s">
        <v>923</v>
      </c>
      <c r="C23" s="46">
        <v>190</v>
      </c>
    </row>
    <row r="24" customHeight="1" spans="1:3">
      <c r="A24" s="45">
        <v>2010205</v>
      </c>
      <c r="B24" s="45" t="s">
        <v>924</v>
      </c>
      <c r="C24" s="46">
        <v>100</v>
      </c>
    </row>
    <row r="25" customHeight="1" spans="1:3">
      <c r="A25" s="45">
        <v>2010206</v>
      </c>
      <c r="B25" s="45" t="s">
        <v>925</v>
      </c>
      <c r="C25" s="46">
        <v>0</v>
      </c>
    </row>
    <row r="26" customHeight="1" spans="1:3">
      <c r="A26" s="45">
        <v>2010250</v>
      </c>
      <c r="B26" s="45" t="s">
        <v>920</v>
      </c>
      <c r="C26" s="46">
        <v>30</v>
      </c>
    </row>
    <row r="27" customHeight="1" spans="1:3">
      <c r="A27" s="45">
        <v>2010299</v>
      </c>
      <c r="B27" s="45" t="s">
        <v>926</v>
      </c>
      <c r="C27" s="46">
        <v>31</v>
      </c>
    </row>
    <row r="28" customHeight="1" spans="1:3">
      <c r="A28" s="45">
        <v>20103</v>
      </c>
      <c r="B28" s="72" t="s">
        <v>927</v>
      </c>
      <c r="C28" s="26">
        <f>SUM(C29:C38)</f>
        <v>11557</v>
      </c>
    </row>
    <row r="29" customHeight="1" spans="1:3">
      <c r="A29" s="45">
        <v>2010301</v>
      </c>
      <c r="B29" s="45" t="s">
        <v>911</v>
      </c>
      <c r="C29" s="46">
        <v>7546</v>
      </c>
    </row>
    <row r="30" customHeight="1" spans="1:3">
      <c r="A30" s="45">
        <v>2010302</v>
      </c>
      <c r="B30" s="45" t="s">
        <v>912</v>
      </c>
      <c r="C30" s="46">
        <v>3247</v>
      </c>
    </row>
    <row r="31" customHeight="1" spans="1:3">
      <c r="A31" s="45">
        <v>2010303</v>
      </c>
      <c r="B31" s="45" t="s">
        <v>913</v>
      </c>
      <c r="C31" s="46">
        <v>0</v>
      </c>
    </row>
    <row r="32" customHeight="1" spans="1:3">
      <c r="A32" s="45">
        <v>2010304</v>
      </c>
      <c r="B32" s="45" t="s">
        <v>928</v>
      </c>
      <c r="C32" s="46">
        <v>0</v>
      </c>
    </row>
    <row r="33" customHeight="1" spans="1:3">
      <c r="A33" s="45">
        <v>2010305</v>
      </c>
      <c r="B33" s="45" t="s">
        <v>929</v>
      </c>
      <c r="C33" s="46">
        <v>200</v>
      </c>
    </row>
    <row r="34" customHeight="1" spans="1:3">
      <c r="A34" s="45">
        <v>2010306</v>
      </c>
      <c r="B34" s="45" t="s">
        <v>930</v>
      </c>
      <c r="C34" s="46">
        <v>363</v>
      </c>
    </row>
    <row r="35" customHeight="1" spans="1:3">
      <c r="A35" s="45">
        <v>2010308</v>
      </c>
      <c r="B35" s="45" t="s">
        <v>931</v>
      </c>
      <c r="C35" s="46">
        <v>188</v>
      </c>
    </row>
    <row r="36" customHeight="1" spans="1:3">
      <c r="A36" s="45">
        <v>2010309</v>
      </c>
      <c r="B36" s="45" t="s">
        <v>932</v>
      </c>
      <c r="C36" s="46">
        <v>0</v>
      </c>
    </row>
    <row r="37" customHeight="1" spans="1:3">
      <c r="A37" s="45">
        <v>2010350</v>
      </c>
      <c r="B37" s="45" t="s">
        <v>920</v>
      </c>
      <c r="C37" s="46">
        <v>0</v>
      </c>
    </row>
    <row r="38" customHeight="1" spans="1:3">
      <c r="A38" s="45">
        <v>2010399</v>
      </c>
      <c r="B38" s="45" t="s">
        <v>933</v>
      </c>
      <c r="C38" s="46">
        <v>13</v>
      </c>
    </row>
    <row r="39" customHeight="1" spans="1:3">
      <c r="A39" s="45">
        <v>20104</v>
      </c>
      <c r="B39" s="72" t="s">
        <v>934</v>
      </c>
      <c r="C39" s="26">
        <f>SUM(C40:C49)</f>
        <v>1958</v>
      </c>
    </row>
    <row r="40" customHeight="1" spans="1:3">
      <c r="A40" s="45">
        <v>2010401</v>
      </c>
      <c r="B40" s="45" t="s">
        <v>911</v>
      </c>
      <c r="C40" s="46">
        <v>772</v>
      </c>
    </row>
    <row r="41" customHeight="1" spans="1:3">
      <c r="A41" s="45">
        <v>2010402</v>
      </c>
      <c r="B41" s="45" t="s">
        <v>912</v>
      </c>
      <c r="C41" s="46">
        <v>415</v>
      </c>
    </row>
    <row r="42" customHeight="1" spans="1:3">
      <c r="A42" s="45">
        <v>2010403</v>
      </c>
      <c r="B42" s="45" t="s">
        <v>913</v>
      </c>
      <c r="C42" s="46">
        <v>0</v>
      </c>
    </row>
    <row r="43" customHeight="1" spans="1:3">
      <c r="A43" s="45">
        <v>2010404</v>
      </c>
      <c r="B43" s="45" t="s">
        <v>935</v>
      </c>
      <c r="C43" s="46">
        <v>0</v>
      </c>
    </row>
    <row r="44" customHeight="1" spans="1:3">
      <c r="A44" s="45">
        <v>2010405</v>
      </c>
      <c r="B44" s="45" t="s">
        <v>936</v>
      </c>
      <c r="C44" s="46">
        <v>0</v>
      </c>
    </row>
    <row r="45" customHeight="1" spans="1:3">
      <c r="A45" s="45">
        <v>2010406</v>
      </c>
      <c r="B45" s="45" t="s">
        <v>937</v>
      </c>
      <c r="C45" s="46">
        <v>69</v>
      </c>
    </row>
    <row r="46" customHeight="1" spans="1:3">
      <c r="A46" s="45">
        <v>2010407</v>
      </c>
      <c r="B46" s="45" t="s">
        <v>938</v>
      </c>
      <c r="C46" s="46">
        <v>0</v>
      </c>
    </row>
    <row r="47" customHeight="1" spans="1:3">
      <c r="A47" s="45">
        <v>2010408</v>
      </c>
      <c r="B47" s="45" t="s">
        <v>939</v>
      </c>
      <c r="C47" s="46">
        <v>0</v>
      </c>
    </row>
    <row r="48" customHeight="1" spans="1:3">
      <c r="A48" s="45">
        <v>2010450</v>
      </c>
      <c r="B48" s="45" t="s">
        <v>920</v>
      </c>
      <c r="C48" s="46">
        <v>0</v>
      </c>
    </row>
    <row r="49" customHeight="1" spans="1:3">
      <c r="A49" s="45">
        <v>2010499</v>
      </c>
      <c r="B49" s="45" t="s">
        <v>940</v>
      </c>
      <c r="C49" s="46">
        <v>702</v>
      </c>
    </row>
    <row r="50" customHeight="1" spans="1:3">
      <c r="A50" s="45">
        <v>20105</v>
      </c>
      <c r="B50" s="72" t="s">
        <v>941</v>
      </c>
      <c r="C50" s="26">
        <f>SUM(C51:C60)</f>
        <v>546</v>
      </c>
    </row>
    <row r="51" customHeight="1" spans="1:3">
      <c r="A51" s="45">
        <v>2010501</v>
      </c>
      <c r="B51" s="45" t="s">
        <v>911</v>
      </c>
      <c r="C51" s="46">
        <v>269</v>
      </c>
    </row>
    <row r="52" customHeight="1" spans="1:3">
      <c r="A52" s="45">
        <v>2010502</v>
      </c>
      <c r="B52" s="45" t="s">
        <v>912</v>
      </c>
      <c r="C52" s="46">
        <v>65</v>
      </c>
    </row>
    <row r="53" customHeight="1" spans="1:3">
      <c r="A53" s="45">
        <v>2010503</v>
      </c>
      <c r="B53" s="45" t="s">
        <v>913</v>
      </c>
      <c r="C53" s="46">
        <v>0</v>
      </c>
    </row>
    <row r="54" customHeight="1" spans="1:3">
      <c r="A54" s="45">
        <v>2010504</v>
      </c>
      <c r="B54" s="45" t="s">
        <v>942</v>
      </c>
      <c r="C54" s="46">
        <v>0</v>
      </c>
    </row>
    <row r="55" customHeight="1" spans="1:3">
      <c r="A55" s="45">
        <v>2010505</v>
      </c>
      <c r="B55" s="45" t="s">
        <v>943</v>
      </c>
      <c r="C55" s="46">
        <v>32</v>
      </c>
    </row>
    <row r="56" customHeight="1" spans="1:3">
      <c r="A56" s="45">
        <v>2010506</v>
      </c>
      <c r="B56" s="45" t="s">
        <v>944</v>
      </c>
      <c r="C56" s="46">
        <v>0</v>
      </c>
    </row>
    <row r="57" customHeight="1" spans="1:3">
      <c r="A57" s="45">
        <v>2010507</v>
      </c>
      <c r="B57" s="45" t="s">
        <v>945</v>
      </c>
      <c r="C57" s="46">
        <v>30</v>
      </c>
    </row>
    <row r="58" customHeight="1" spans="1:3">
      <c r="A58" s="45">
        <v>2010508</v>
      </c>
      <c r="B58" s="45" t="s">
        <v>946</v>
      </c>
      <c r="C58" s="46">
        <v>120</v>
      </c>
    </row>
    <row r="59" customHeight="1" spans="1:3">
      <c r="A59" s="45">
        <v>2010550</v>
      </c>
      <c r="B59" s="45" t="s">
        <v>920</v>
      </c>
      <c r="C59" s="46">
        <v>0</v>
      </c>
    </row>
    <row r="60" customHeight="1" spans="1:3">
      <c r="A60" s="45">
        <v>2010599</v>
      </c>
      <c r="B60" s="45" t="s">
        <v>947</v>
      </c>
      <c r="C60" s="46">
        <v>30</v>
      </c>
    </row>
    <row r="61" customHeight="1" spans="1:3">
      <c r="A61" s="45">
        <v>20106</v>
      </c>
      <c r="B61" s="72" t="s">
        <v>948</v>
      </c>
      <c r="C61" s="26">
        <f>SUM(C62:C71)</f>
        <v>3756</v>
      </c>
    </row>
    <row r="62" customHeight="1" spans="1:3">
      <c r="A62" s="45">
        <v>2010601</v>
      </c>
      <c r="B62" s="45" t="s">
        <v>911</v>
      </c>
      <c r="C62" s="46">
        <v>1948</v>
      </c>
    </row>
    <row r="63" customHeight="1" spans="1:3">
      <c r="A63" s="45">
        <v>2010602</v>
      </c>
      <c r="B63" s="45" t="s">
        <v>912</v>
      </c>
      <c r="C63" s="46">
        <v>1311</v>
      </c>
    </row>
    <row r="64" customHeight="1" spans="1:3">
      <c r="A64" s="45">
        <v>2010603</v>
      </c>
      <c r="B64" s="45" t="s">
        <v>913</v>
      </c>
      <c r="C64" s="46">
        <v>0</v>
      </c>
    </row>
    <row r="65" customHeight="1" spans="1:3">
      <c r="A65" s="45">
        <v>2010604</v>
      </c>
      <c r="B65" s="45" t="s">
        <v>949</v>
      </c>
      <c r="C65" s="46">
        <v>90</v>
      </c>
    </row>
    <row r="66" customHeight="1" spans="1:3">
      <c r="A66" s="45">
        <v>2010605</v>
      </c>
      <c r="B66" s="45" t="s">
        <v>950</v>
      </c>
      <c r="C66" s="46">
        <v>2</v>
      </c>
    </row>
    <row r="67" customHeight="1" spans="1:3">
      <c r="A67" s="45">
        <v>2010606</v>
      </c>
      <c r="B67" s="45" t="s">
        <v>951</v>
      </c>
      <c r="C67" s="46">
        <v>0</v>
      </c>
    </row>
    <row r="68" customHeight="1" spans="1:3">
      <c r="A68" s="45">
        <v>2010607</v>
      </c>
      <c r="B68" s="45" t="s">
        <v>952</v>
      </c>
      <c r="C68" s="46">
        <v>267</v>
      </c>
    </row>
    <row r="69" customHeight="1" spans="1:3">
      <c r="A69" s="45">
        <v>2010608</v>
      </c>
      <c r="B69" s="45" t="s">
        <v>953</v>
      </c>
      <c r="C69" s="46">
        <v>35</v>
      </c>
    </row>
    <row r="70" customHeight="1" spans="1:3">
      <c r="A70" s="45">
        <v>2010650</v>
      </c>
      <c r="B70" s="45" t="s">
        <v>920</v>
      </c>
      <c r="C70" s="46">
        <v>0</v>
      </c>
    </row>
    <row r="71" customHeight="1" spans="1:3">
      <c r="A71" s="45">
        <v>2010699</v>
      </c>
      <c r="B71" s="45" t="s">
        <v>954</v>
      </c>
      <c r="C71" s="46">
        <v>103</v>
      </c>
    </row>
    <row r="72" customHeight="1" spans="1:3">
      <c r="A72" s="45">
        <v>20107</v>
      </c>
      <c r="B72" s="72" t="s">
        <v>955</v>
      </c>
      <c r="C72" s="26">
        <f>SUM(C73:C79)</f>
        <v>4703</v>
      </c>
    </row>
    <row r="73" customHeight="1" spans="1:3">
      <c r="A73" s="45">
        <v>2010701</v>
      </c>
      <c r="B73" s="45" t="s">
        <v>911</v>
      </c>
      <c r="C73" s="46">
        <v>0</v>
      </c>
    </row>
    <row r="74" customHeight="1" spans="1:3">
      <c r="A74" s="45">
        <v>2010702</v>
      </c>
      <c r="B74" s="45" t="s">
        <v>912</v>
      </c>
      <c r="C74" s="46">
        <v>0</v>
      </c>
    </row>
    <row r="75" customHeight="1" spans="1:3">
      <c r="A75" s="45">
        <v>2010703</v>
      </c>
      <c r="B75" s="45" t="s">
        <v>913</v>
      </c>
      <c r="C75" s="46">
        <v>0</v>
      </c>
    </row>
    <row r="76" customHeight="1" spans="1:3">
      <c r="A76" s="45">
        <v>2010709</v>
      </c>
      <c r="B76" s="45" t="s">
        <v>952</v>
      </c>
      <c r="C76" s="46">
        <v>0</v>
      </c>
    </row>
    <row r="77" customHeight="1" spans="1:3">
      <c r="A77" s="45">
        <v>2010710</v>
      </c>
      <c r="B77" s="45" t="s">
        <v>956</v>
      </c>
      <c r="C77" s="46">
        <v>4703</v>
      </c>
    </row>
    <row r="78" customHeight="1" spans="1:3">
      <c r="A78" s="45">
        <v>2010750</v>
      </c>
      <c r="B78" s="45" t="s">
        <v>920</v>
      </c>
      <c r="C78" s="46">
        <v>0</v>
      </c>
    </row>
    <row r="79" customHeight="1" spans="1:3">
      <c r="A79" s="45">
        <v>2010799</v>
      </c>
      <c r="B79" s="45" t="s">
        <v>957</v>
      </c>
      <c r="C79" s="46">
        <v>0</v>
      </c>
    </row>
    <row r="80" customHeight="1" spans="1:3">
      <c r="A80" s="45">
        <v>20108</v>
      </c>
      <c r="B80" s="72" t="s">
        <v>958</v>
      </c>
      <c r="C80" s="26">
        <f>SUM(C81:C88)</f>
        <v>757</v>
      </c>
    </row>
    <row r="81" customHeight="1" spans="1:3">
      <c r="A81" s="45">
        <v>2010801</v>
      </c>
      <c r="B81" s="45" t="s">
        <v>911</v>
      </c>
      <c r="C81" s="46">
        <v>567</v>
      </c>
    </row>
    <row r="82" customHeight="1" spans="1:3">
      <c r="A82" s="45">
        <v>2010802</v>
      </c>
      <c r="B82" s="45" t="s">
        <v>912</v>
      </c>
      <c r="C82" s="46">
        <v>107</v>
      </c>
    </row>
    <row r="83" customHeight="1" spans="1:3">
      <c r="A83" s="45">
        <v>2010803</v>
      </c>
      <c r="B83" s="45" t="s">
        <v>913</v>
      </c>
      <c r="C83" s="46">
        <v>0</v>
      </c>
    </row>
    <row r="84" customHeight="1" spans="1:3">
      <c r="A84" s="45">
        <v>2010804</v>
      </c>
      <c r="B84" s="45" t="s">
        <v>959</v>
      </c>
      <c r="C84" s="46">
        <v>80</v>
      </c>
    </row>
    <row r="85" customHeight="1" spans="1:3">
      <c r="A85" s="45">
        <v>2010805</v>
      </c>
      <c r="B85" s="45" t="s">
        <v>960</v>
      </c>
      <c r="C85" s="46">
        <v>0</v>
      </c>
    </row>
    <row r="86" customHeight="1" spans="1:3">
      <c r="A86" s="45">
        <v>2010806</v>
      </c>
      <c r="B86" s="45" t="s">
        <v>952</v>
      </c>
      <c r="C86" s="46">
        <v>0</v>
      </c>
    </row>
    <row r="87" customHeight="1" spans="1:3">
      <c r="A87" s="45">
        <v>2010850</v>
      </c>
      <c r="B87" s="45" t="s">
        <v>920</v>
      </c>
      <c r="C87" s="46">
        <v>0</v>
      </c>
    </row>
    <row r="88" customHeight="1" spans="1:3">
      <c r="A88" s="45">
        <v>2010899</v>
      </c>
      <c r="B88" s="45" t="s">
        <v>961</v>
      </c>
      <c r="C88" s="46">
        <v>3</v>
      </c>
    </row>
    <row r="89" customHeight="1" spans="1:3">
      <c r="A89" s="45">
        <v>20109</v>
      </c>
      <c r="B89" s="72" t="s">
        <v>962</v>
      </c>
      <c r="C89" s="26">
        <f>SUM(C90:C101)</f>
        <v>0</v>
      </c>
    </row>
    <row r="90" customHeight="1" spans="1:3">
      <c r="A90" s="45">
        <v>2010901</v>
      </c>
      <c r="B90" s="45" t="s">
        <v>911</v>
      </c>
      <c r="C90" s="46">
        <v>0</v>
      </c>
    </row>
    <row r="91" customHeight="1" spans="1:3">
      <c r="A91" s="45">
        <v>2010902</v>
      </c>
      <c r="B91" s="45" t="s">
        <v>912</v>
      </c>
      <c r="C91" s="46">
        <v>0</v>
      </c>
    </row>
    <row r="92" customHeight="1" spans="1:3">
      <c r="A92" s="45">
        <v>2010903</v>
      </c>
      <c r="B92" s="45" t="s">
        <v>913</v>
      </c>
      <c r="C92" s="46">
        <v>0</v>
      </c>
    </row>
    <row r="93" customHeight="1" spans="1:3">
      <c r="A93" s="45">
        <v>2010905</v>
      </c>
      <c r="B93" s="45" t="s">
        <v>963</v>
      </c>
      <c r="C93" s="46">
        <v>0</v>
      </c>
    </row>
    <row r="94" customHeight="1" spans="1:3">
      <c r="A94" s="45">
        <v>2010907</v>
      </c>
      <c r="B94" s="45" t="s">
        <v>964</v>
      </c>
      <c r="C94" s="46">
        <v>0</v>
      </c>
    </row>
    <row r="95" customHeight="1" spans="1:3">
      <c r="A95" s="45">
        <v>2010908</v>
      </c>
      <c r="B95" s="45" t="s">
        <v>952</v>
      </c>
      <c r="C95" s="46">
        <v>0</v>
      </c>
    </row>
    <row r="96" customHeight="1" spans="1:3">
      <c r="A96" s="45">
        <v>2010909</v>
      </c>
      <c r="B96" s="45" t="s">
        <v>965</v>
      </c>
      <c r="C96" s="46">
        <v>0</v>
      </c>
    </row>
    <row r="97" customHeight="1" spans="1:3">
      <c r="A97" s="45">
        <v>2010910</v>
      </c>
      <c r="B97" s="45" t="s">
        <v>966</v>
      </c>
      <c r="C97" s="46">
        <v>0</v>
      </c>
    </row>
    <row r="98" customHeight="1" spans="1:3">
      <c r="A98" s="45">
        <v>2010911</v>
      </c>
      <c r="B98" s="45" t="s">
        <v>967</v>
      </c>
      <c r="C98" s="46">
        <v>0</v>
      </c>
    </row>
    <row r="99" customHeight="1" spans="1:3">
      <c r="A99" s="45">
        <v>2010912</v>
      </c>
      <c r="B99" s="45" t="s">
        <v>968</v>
      </c>
      <c r="C99" s="46">
        <v>0</v>
      </c>
    </row>
    <row r="100" customHeight="1" spans="1:3">
      <c r="A100" s="45">
        <v>2010950</v>
      </c>
      <c r="B100" s="45" t="s">
        <v>920</v>
      </c>
      <c r="C100" s="46">
        <v>0</v>
      </c>
    </row>
    <row r="101" customHeight="1" spans="1:3">
      <c r="A101" s="45">
        <v>2010999</v>
      </c>
      <c r="B101" s="45" t="s">
        <v>969</v>
      </c>
      <c r="C101" s="46">
        <v>0</v>
      </c>
    </row>
    <row r="102" customHeight="1" spans="1:3">
      <c r="A102" s="45">
        <v>20111</v>
      </c>
      <c r="B102" s="72" t="s">
        <v>970</v>
      </c>
      <c r="C102" s="26">
        <f>SUM(C103:C110)</f>
        <v>2418</v>
      </c>
    </row>
    <row r="103" customHeight="1" spans="1:3">
      <c r="A103" s="45">
        <v>2011101</v>
      </c>
      <c r="B103" s="45" t="s">
        <v>911</v>
      </c>
      <c r="C103" s="46">
        <v>1425</v>
      </c>
    </row>
    <row r="104" customHeight="1" spans="1:3">
      <c r="A104" s="45">
        <v>2011102</v>
      </c>
      <c r="B104" s="45" t="s">
        <v>912</v>
      </c>
      <c r="C104" s="46">
        <v>732</v>
      </c>
    </row>
    <row r="105" customHeight="1" spans="1:3">
      <c r="A105" s="45">
        <v>2011103</v>
      </c>
      <c r="B105" s="45" t="s">
        <v>913</v>
      </c>
      <c r="C105" s="46">
        <v>0</v>
      </c>
    </row>
    <row r="106" customHeight="1" spans="1:3">
      <c r="A106" s="45">
        <v>2011104</v>
      </c>
      <c r="B106" s="45" t="s">
        <v>971</v>
      </c>
      <c r="C106" s="46">
        <v>0</v>
      </c>
    </row>
    <row r="107" customHeight="1" spans="1:3">
      <c r="A107" s="45">
        <v>2011105</v>
      </c>
      <c r="B107" s="45" t="s">
        <v>972</v>
      </c>
      <c r="C107" s="46">
        <v>0</v>
      </c>
    </row>
    <row r="108" customHeight="1" spans="1:3">
      <c r="A108" s="45">
        <v>2011106</v>
      </c>
      <c r="B108" s="45" t="s">
        <v>973</v>
      </c>
      <c r="C108" s="46">
        <v>211</v>
      </c>
    </row>
    <row r="109" customHeight="1" spans="1:3">
      <c r="A109" s="45">
        <v>2011150</v>
      </c>
      <c r="B109" s="45" t="s">
        <v>920</v>
      </c>
      <c r="C109" s="46">
        <v>0</v>
      </c>
    </row>
    <row r="110" customHeight="1" spans="1:3">
      <c r="A110" s="45">
        <v>2011199</v>
      </c>
      <c r="B110" s="45" t="s">
        <v>974</v>
      </c>
      <c r="C110" s="46">
        <v>50</v>
      </c>
    </row>
    <row r="111" customHeight="1" spans="1:3">
      <c r="A111" s="45">
        <v>20113</v>
      </c>
      <c r="B111" s="72" t="s">
        <v>975</v>
      </c>
      <c r="C111" s="26">
        <f>SUM(C112:C121)</f>
        <v>965</v>
      </c>
    </row>
    <row r="112" customHeight="1" spans="1:3">
      <c r="A112" s="45">
        <v>2011301</v>
      </c>
      <c r="B112" s="45" t="s">
        <v>911</v>
      </c>
      <c r="C112" s="46">
        <v>461</v>
      </c>
    </row>
    <row r="113" customHeight="1" spans="1:3">
      <c r="A113" s="45">
        <v>2011302</v>
      </c>
      <c r="B113" s="45" t="s">
        <v>912</v>
      </c>
      <c r="C113" s="46">
        <v>26</v>
      </c>
    </row>
    <row r="114" customHeight="1" spans="1:3">
      <c r="A114" s="45">
        <v>2011303</v>
      </c>
      <c r="B114" s="45" t="s">
        <v>913</v>
      </c>
      <c r="C114" s="46">
        <v>0</v>
      </c>
    </row>
    <row r="115" customHeight="1" spans="1:3">
      <c r="A115" s="45">
        <v>2011304</v>
      </c>
      <c r="B115" s="45" t="s">
        <v>976</v>
      </c>
      <c r="C115" s="46">
        <v>20</v>
      </c>
    </row>
    <row r="116" customHeight="1" spans="1:3">
      <c r="A116" s="45">
        <v>2011305</v>
      </c>
      <c r="B116" s="45" t="s">
        <v>977</v>
      </c>
      <c r="C116" s="46">
        <v>0</v>
      </c>
    </row>
    <row r="117" customHeight="1" spans="1:3">
      <c r="A117" s="45">
        <v>2011306</v>
      </c>
      <c r="B117" s="45" t="s">
        <v>978</v>
      </c>
      <c r="C117" s="46">
        <v>0</v>
      </c>
    </row>
    <row r="118" customHeight="1" spans="1:3">
      <c r="A118" s="45">
        <v>2011307</v>
      </c>
      <c r="B118" s="45" t="s">
        <v>979</v>
      </c>
      <c r="C118" s="46">
        <v>217</v>
      </c>
    </row>
    <row r="119" customHeight="1" spans="1:3">
      <c r="A119" s="45">
        <v>2011308</v>
      </c>
      <c r="B119" s="45" t="s">
        <v>980</v>
      </c>
      <c r="C119" s="46">
        <v>241</v>
      </c>
    </row>
    <row r="120" customHeight="1" spans="1:3">
      <c r="A120" s="45">
        <v>2011350</v>
      </c>
      <c r="B120" s="45" t="s">
        <v>920</v>
      </c>
      <c r="C120" s="46">
        <v>0</v>
      </c>
    </row>
    <row r="121" customHeight="1" spans="1:3">
      <c r="A121" s="45">
        <v>2011399</v>
      </c>
      <c r="B121" s="45" t="s">
        <v>981</v>
      </c>
      <c r="C121" s="46">
        <v>0</v>
      </c>
    </row>
    <row r="122" customHeight="1" spans="1:3">
      <c r="A122" s="45">
        <v>20114</v>
      </c>
      <c r="B122" s="72" t="s">
        <v>982</v>
      </c>
      <c r="C122" s="26">
        <f>SUM(C123:C133)</f>
        <v>20</v>
      </c>
    </row>
    <row r="123" customHeight="1" spans="1:3">
      <c r="A123" s="45">
        <v>2011401</v>
      </c>
      <c r="B123" s="45" t="s">
        <v>911</v>
      </c>
      <c r="C123" s="46">
        <v>0</v>
      </c>
    </row>
    <row r="124" customHeight="1" spans="1:3">
      <c r="A124" s="45">
        <v>2011402</v>
      </c>
      <c r="B124" s="45" t="s">
        <v>912</v>
      </c>
      <c r="C124" s="46">
        <v>0</v>
      </c>
    </row>
    <row r="125" customHeight="1" spans="1:3">
      <c r="A125" s="45">
        <v>2011403</v>
      </c>
      <c r="B125" s="45" t="s">
        <v>913</v>
      </c>
      <c r="C125" s="46">
        <v>0</v>
      </c>
    </row>
    <row r="126" customHeight="1" spans="1:3">
      <c r="A126" s="45">
        <v>2011404</v>
      </c>
      <c r="B126" s="45" t="s">
        <v>983</v>
      </c>
      <c r="C126" s="46">
        <v>0</v>
      </c>
    </row>
    <row r="127" customHeight="1" spans="1:3">
      <c r="A127" s="45">
        <v>2011405</v>
      </c>
      <c r="B127" s="45" t="s">
        <v>984</v>
      </c>
      <c r="C127" s="46">
        <v>0</v>
      </c>
    </row>
    <row r="128" customHeight="1" spans="1:3">
      <c r="A128" s="45">
        <v>2011408</v>
      </c>
      <c r="B128" s="45" t="s">
        <v>985</v>
      </c>
      <c r="C128" s="46">
        <v>0</v>
      </c>
    </row>
    <row r="129" customHeight="1" spans="1:3">
      <c r="A129" s="45">
        <v>2011409</v>
      </c>
      <c r="B129" s="45" t="s">
        <v>986</v>
      </c>
      <c r="C129" s="46">
        <v>20</v>
      </c>
    </row>
    <row r="130" customHeight="1" spans="1:3">
      <c r="A130" s="45">
        <v>2011410</v>
      </c>
      <c r="B130" s="45" t="s">
        <v>987</v>
      </c>
      <c r="C130" s="46">
        <v>0</v>
      </c>
    </row>
    <row r="131" customHeight="1" spans="1:3">
      <c r="A131" s="45">
        <v>2011411</v>
      </c>
      <c r="B131" s="45" t="s">
        <v>988</v>
      </c>
      <c r="C131" s="46">
        <v>0</v>
      </c>
    </row>
    <row r="132" customHeight="1" spans="1:3">
      <c r="A132" s="45">
        <v>2011450</v>
      </c>
      <c r="B132" s="45" t="s">
        <v>920</v>
      </c>
      <c r="C132" s="46">
        <v>0</v>
      </c>
    </row>
    <row r="133" customHeight="1" spans="1:3">
      <c r="A133" s="45">
        <v>2011499</v>
      </c>
      <c r="B133" s="45" t="s">
        <v>989</v>
      </c>
      <c r="C133" s="46">
        <v>0</v>
      </c>
    </row>
    <row r="134" customHeight="1" spans="1:3">
      <c r="A134" s="45">
        <v>20123</v>
      </c>
      <c r="B134" s="72" t="s">
        <v>990</v>
      </c>
      <c r="C134" s="26">
        <f>SUM(C135:C140)</f>
        <v>45</v>
      </c>
    </row>
    <row r="135" customHeight="1" spans="1:3">
      <c r="A135" s="45">
        <v>2012301</v>
      </c>
      <c r="B135" s="45" t="s">
        <v>911</v>
      </c>
      <c r="C135" s="46">
        <v>0</v>
      </c>
    </row>
    <row r="136" customHeight="1" spans="1:3">
      <c r="A136" s="45">
        <v>2012302</v>
      </c>
      <c r="B136" s="45" t="s">
        <v>912</v>
      </c>
      <c r="C136" s="46">
        <v>0</v>
      </c>
    </row>
    <row r="137" customHeight="1" spans="1:3">
      <c r="A137" s="45">
        <v>2012303</v>
      </c>
      <c r="B137" s="45" t="s">
        <v>913</v>
      </c>
      <c r="C137" s="46">
        <v>0</v>
      </c>
    </row>
    <row r="138" customHeight="1" spans="1:3">
      <c r="A138" s="45">
        <v>2012304</v>
      </c>
      <c r="B138" s="45" t="s">
        <v>991</v>
      </c>
      <c r="C138" s="46">
        <v>45</v>
      </c>
    </row>
    <row r="139" customHeight="1" spans="1:3">
      <c r="A139" s="45">
        <v>2012350</v>
      </c>
      <c r="B139" s="45" t="s">
        <v>920</v>
      </c>
      <c r="C139" s="46">
        <v>0</v>
      </c>
    </row>
    <row r="140" customHeight="1" spans="1:3">
      <c r="A140" s="45">
        <v>2012399</v>
      </c>
      <c r="B140" s="45" t="s">
        <v>992</v>
      </c>
      <c r="C140" s="46">
        <v>0</v>
      </c>
    </row>
    <row r="141" customHeight="1" spans="1:3">
      <c r="A141" s="45">
        <v>20125</v>
      </c>
      <c r="B141" s="72" t="s">
        <v>993</v>
      </c>
      <c r="C141" s="26">
        <f>SUM(C142:C148)</f>
        <v>0</v>
      </c>
    </row>
    <row r="142" customHeight="1" spans="1:3">
      <c r="A142" s="45">
        <v>2012501</v>
      </c>
      <c r="B142" s="45" t="s">
        <v>911</v>
      </c>
      <c r="C142" s="46">
        <v>0</v>
      </c>
    </row>
    <row r="143" customHeight="1" spans="1:3">
      <c r="A143" s="45">
        <v>2012502</v>
      </c>
      <c r="B143" s="45" t="s">
        <v>912</v>
      </c>
      <c r="C143" s="46">
        <v>0</v>
      </c>
    </row>
    <row r="144" customHeight="1" spans="1:3">
      <c r="A144" s="45">
        <v>2012503</v>
      </c>
      <c r="B144" s="45" t="s">
        <v>913</v>
      </c>
      <c r="C144" s="46">
        <v>0</v>
      </c>
    </row>
    <row r="145" customHeight="1" spans="1:3">
      <c r="A145" s="45">
        <v>2012504</v>
      </c>
      <c r="B145" s="45" t="s">
        <v>994</v>
      </c>
      <c r="C145" s="46">
        <v>0</v>
      </c>
    </row>
    <row r="146" customHeight="1" spans="1:3">
      <c r="A146" s="45">
        <v>2012505</v>
      </c>
      <c r="B146" s="45" t="s">
        <v>995</v>
      </c>
      <c r="C146" s="46">
        <v>0</v>
      </c>
    </row>
    <row r="147" customHeight="1" spans="1:3">
      <c r="A147" s="45">
        <v>2012550</v>
      </c>
      <c r="B147" s="45" t="s">
        <v>920</v>
      </c>
      <c r="C147" s="46">
        <v>0</v>
      </c>
    </row>
    <row r="148" customHeight="1" spans="1:3">
      <c r="A148" s="45">
        <v>2012599</v>
      </c>
      <c r="B148" s="45" t="s">
        <v>996</v>
      </c>
      <c r="C148" s="46">
        <v>0</v>
      </c>
    </row>
    <row r="149" customHeight="1" spans="1:3">
      <c r="A149" s="45">
        <v>20126</v>
      </c>
      <c r="B149" s="72" t="s">
        <v>997</v>
      </c>
      <c r="C149" s="26">
        <f>SUM(C150:C154)</f>
        <v>283</v>
      </c>
    </row>
    <row r="150" customHeight="1" spans="1:3">
      <c r="A150" s="45">
        <v>2012601</v>
      </c>
      <c r="B150" s="45" t="s">
        <v>911</v>
      </c>
      <c r="C150" s="46">
        <v>136</v>
      </c>
    </row>
    <row r="151" customHeight="1" spans="1:3">
      <c r="A151" s="45">
        <v>2012602</v>
      </c>
      <c r="B151" s="45" t="s">
        <v>912</v>
      </c>
      <c r="C151" s="46">
        <v>87</v>
      </c>
    </row>
    <row r="152" customHeight="1" spans="1:3">
      <c r="A152" s="45">
        <v>2012603</v>
      </c>
      <c r="B152" s="45" t="s">
        <v>913</v>
      </c>
      <c r="C152" s="46">
        <v>0</v>
      </c>
    </row>
    <row r="153" customHeight="1" spans="1:3">
      <c r="A153" s="45">
        <v>2012604</v>
      </c>
      <c r="B153" s="45" t="s">
        <v>998</v>
      </c>
      <c r="C153" s="46">
        <v>60</v>
      </c>
    </row>
    <row r="154" customHeight="1" spans="1:3">
      <c r="A154" s="45">
        <v>2012699</v>
      </c>
      <c r="B154" s="45" t="s">
        <v>999</v>
      </c>
      <c r="C154" s="46">
        <v>0</v>
      </c>
    </row>
    <row r="155" customHeight="1" spans="1:3">
      <c r="A155" s="45">
        <v>20128</v>
      </c>
      <c r="B155" s="72" t="s">
        <v>1000</v>
      </c>
      <c r="C155" s="26">
        <f>SUM(C156:C161)</f>
        <v>198</v>
      </c>
    </row>
    <row r="156" customHeight="1" spans="1:3">
      <c r="A156" s="45">
        <v>2012801</v>
      </c>
      <c r="B156" s="45" t="s">
        <v>911</v>
      </c>
      <c r="C156" s="46">
        <v>126</v>
      </c>
    </row>
    <row r="157" customHeight="1" spans="1:3">
      <c r="A157" s="45">
        <v>2012802</v>
      </c>
      <c r="B157" s="45" t="s">
        <v>912</v>
      </c>
      <c r="C157" s="46">
        <v>72</v>
      </c>
    </row>
    <row r="158" customHeight="1" spans="1:3">
      <c r="A158" s="45">
        <v>2012803</v>
      </c>
      <c r="B158" s="45" t="s">
        <v>913</v>
      </c>
      <c r="C158" s="46">
        <v>0</v>
      </c>
    </row>
    <row r="159" customHeight="1" spans="1:3">
      <c r="A159" s="45">
        <v>2012804</v>
      </c>
      <c r="B159" s="45" t="s">
        <v>925</v>
      </c>
      <c r="C159" s="46">
        <v>0</v>
      </c>
    </row>
    <row r="160" customHeight="1" spans="1:3">
      <c r="A160" s="45">
        <v>2012850</v>
      </c>
      <c r="B160" s="45" t="s">
        <v>920</v>
      </c>
      <c r="C160" s="46">
        <v>0</v>
      </c>
    </row>
    <row r="161" customHeight="1" spans="1:3">
      <c r="A161" s="45">
        <v>2012899</v>
      </c>
      <c r="B161" s="45" t="s">
        <v>1001</v>
      </c>
      <c r="C161" s="46">
        <v>0</v>
      </c>
    </row>
    <row r="162" customHeight="1" spans="1:3">
      <c r="A162" s="45">
        <v>20129</v>
      </c>
      <c r="B162" s="72" t="s">
        <v>1002</v>
      </c>
      <c r="C162" s="26">
        <f>SUM(C163:C168)</f>
        <v>683</v>
      </c>
    </row>
    <row r="163" customHeight="1" spans="1:3">
      <c r="A163" s="45">
        <v>2012901</v>
      </c>
      <c r="B163" s="45" t="s">
        <v>911</v>
      </c>
      <c r="C163" s="46">
        <v>408</v>
      </c>
    </row>
    <row r="164" customHeight="1" spans="1:3">
      <c r="A164" s="45">
        <v>2012902</v>
      </c>
      <c r="B164" s="45" t="s">
        <v>912</v>
      </c>
      <c r="C164" s="46">
        <v>132</v>
      </c>
    </row>
    <row r="165" customHeight="1" spans="1:3">
      <c r="A165" s="45">
        <v>2012903</v>
      </c>
      <c r="B165" s="45" t="s">
        <v>913</v>
      </c>
      <c r="C165" s="46">
        <v>0</v>
      </c>
    </row>
    <row r="166" customHeight="1" spans="1:3">
      <c r="A166" s="45">
        <v>2012906</v>
      </c>
      <c r="B166" s="45" t="s">
        <v>1003</v>
      </c>
      <c r="C166" s="46">
        <v>143</v>
      </c>
    </row>
    <row r="167" customHeight="1" spans="1:3">
      <c r="A167" s="45">
        <v>2012950</v>
      </c>
      <c r="B167" s="45" t="s">
        <v>920</v>
      </c>
      <c r="C167" s="46">
        <v>0</v>
      </c>
    </row>
    <row r="168" customHeight="1" spans="1:3">
      <c r="A168" s="45">
        <v>2012999</v>
      </c>
      <c r="B168" s="45" t="s">
        <v>1004</v>
      </c>
      <c r="C168" s="46">
        <v>0</v>
      </c>
    </row>
    <row r="169" customHeight="1" spans="1:3">
      <c r="A169" s="45">
        <v>20131</v>
      </c>
      <c r="B169" s="72" t="s">
        <v>1005</v>
      </c>
      <c r="C169" s="26">
        <f>SUM(C170:C175)</f>
        <v>2971</v>
      </c>
    </row>
    <row r="170" customHeight="1" spans="1:3">
      <c r="A170" s="45">
        <v>2013101</v>
      </c>
      <c r="B170" s="45" t="s">
        <v>911</v>
      </c>
      <c r="C170" s="46">
        <v>1443</v>
      </c>
    </row>
    <row r="171" customHeight="1" spans="1:3">
      <c r="A171" s="45">
        <v>2013102</v>
      </c>
      <c r="B171" s="45" t="s">
        <v>912</v>
      </c>
      <c r="C171" s="46">
        <v>1028</v>
      </c>
    </row>
    <row r="172" customHeight="1" spans="1:3">
      <c r="A172" s="45">
        <v>2013103</v>
      </c>
      <c r="B172" s="45" t="s">
        <v>913</v>
      </c>
      <c r="C172" s="46">
        <v>0</v>
      </c>
    </row>
    <row r="173" customHeight="1" spans="1:3">
      <c r="A173" s="45">
        <v>2013105</v>
      </c>
      <c r="B173" s="45" t="s">
        <v>1006</v>
      </c>
      <c r="C173" s="46">
        <v>500</v>
      </c>
    </row>
    <row r="174" customHeight="1" spans="1:3">
      <c r="A174" s="45">
        <v>2013150</v>
      </c>
      <c r="B174" s="45" t="s">
        <v>920</v>
      </c>
      <c r="C174" s="46">
        <v>0</v>
      </c>
    </row>
    <row r="175" customHeight="1" spans="1:3">
      <c r="A175" s="45">
        <v>2013199</v>
      </c>
      <c r="B175" s="45" t="s">
        <v>1007</v>
      </c>
      <c r="C175" s="46">
        <v>0</v>
      </c>
    </row>
    <row r="176" customHeight="1" spans="1:3">
      <c r="A176" s="45">
        <v>20132</v>
      </c>
      <c r="B176" s="72" t="s">
        <v>1008</v>
      </c>
      <c r="C176" s="26">
        <f>SUM(C177:C182)</f>
        <v>1567</v>
      </c>
    </row>
    <row r="177" customHeight="1" spans="1:3">
      <c r="A177" s="45">
        <v>2013201</v>
      </c>
      <c r="B177" s="45" t="s">
        <v>911</v>
      </c>
      <c r="C177" s="46">
        <v>489</v>
      </c>
    </row>
    <row r="178" customHeight="1" spans="1:3">
      <c r="A178" s="45">
        <v>2013202</v>
      </c>
      <c r="B178" s="45" t="s">
        <v>912</v>
      </c>
      <c r="C178" s="46">
        <v>722</v>
      </c>
    </row>
    <row r="179" customHeight="1" spans="1:3">
      <c r="A179" s="45">
        <v>2013203</v>
      </c>
      <c r="B179" s="45" t="s">
        <v>913</v>
      </c>
      <c r="C179" s="46">
        <v>0</v>
      </c>
    </row>
    <row r="180" customHeight="1" spans="1:3">
      <c r="A180" s="45">
        <v>2013204</v>
      </c>
      <c r="B180" s="45" t="s">
        <v>1009</v>
      </c>
      <c r="C180" s="46">
        <v>0</v>
      </c>
    </row>
    <row r="181" customHeight="1" spans="1:3">
      <c r="A181" s="45">
        <v>2013250</v>
      </c>
      <c r="B181" s="45" t="s">
        <v>920</v>
      </c>
      <c r="C181" s="46">
        <v>0</v>
      </c>
    </row>
    <row r="182" customHeight="1" spans="1:3">
      <c r="A182" s="45">
        <v>2013299</v>
      </c>
      <c r="B182" s="45" t="s">
        <v>1010</v>
      </c>
      <c r="C182" s="46">
        <v>356</v>
      </c>
    </row>
    <row r="183" customHeight="1" spans="1:3">
      <c r="A183" s="45">
        <v>20133</v>
      </c>
      <c r="B183" s="72" t="s">
        <v>1011</v>
      </c>
      <c r="C183" s="26">
        <f>SUM(C184:C189)</f>
        <v>690</v>
      </c>
    </row>
    <row r="184" customHeight="1" spans="1:3">
      <c r="A184" s="45">
        <v>2013301</v>
      </c>
      <c r="B184" s="45" t="s">
        <v>911</v>
      </c>
      <c r="C184" s="46">
        <v>178</v>
      </c>
    </row>
    <row r="185" customHeight="1" spans="1:3">
      <c r="A185" s="45">
        <v>2013302</v>
      </c>
      <c r="B185" s="45" t="s">
        <v>912</v>
      </c>
      <c r="C185" s="46">
        <v>451</v>
      </c>
    </row>
    <row r="186" customHeight="1" spans="1:3">
      <c r="A186" s="45">
        <v>2013303</v>
      </c>
      <c r="B186" s="45" t="s">
        <v>913</v>
      </c>
      <c r="C186" s="46">
        <v>0</v>
      </c>
    </row>
    <row r="187" customHeight="1" spans="1:3">
      <c r="A187" s="45">
        <v>2013304</v>
      </c>
      <c r="B187" s="45" t="s">
        <v>1012</v>
      </c>
      <c r="C187" s="46">
        <v>0</v>
      </c>
    </row>
    <row r="188" customHeight="1" spans="1:3">
      <c r="A188" s="45">
        <v>2013350</v>
      </c>
      <c r="B188" s="45" t="s">
        <v>920</v>
      </c>
      <c r="C188" s="46">
        <v>0</v>
      </c>
    </row>
    <row r="189" customHeight="1" spans="1:3">
      <c r="A189" s="45">
        <v>2013399</v>
      </c>
      <c r="B189" s="45" t="s">
        <v>1013</v>
      </c>
      <c r="C189" s="46">
        <v>61</v>
      </c>
    </row>
    <row r="190" customHeight="1" spans="1:3">
      <c r="A190" s="45">
        <v>20134</v>
      </c>
      <c r="B190" s="72" t="s">
        <v>1014</v>
      </c>
      <c r="C190" s="26">
        <f>SUM(C191:C197)</f>
        <v>332</v>
      </c>
    </row>
    <row r="191" customHeight="1" spans="1:3">
      <c r="A191" s="45">
        <v>2013401</v>
      </c>
      <c r="B191" s="45" t="s">
        <v>911</v>
      </c>
      <c r="C191" s="46">
        <v>190</v>
      </c>
    </row>
    <row r="192" customHeight="1" spans="1:3">
      <c r="A192" s="45">
        <v>2013402</v>
      </c>
      <c r="B192" s="45" t="s">
        <v>912</v>
      </c>
      <c r="C192" s="46">
        <v>75</v>
      </c>
    </row>
    <row r="193" customHeight="1" spans="1:3">
      <c r="A193" s="45">
        <v>2013403</v>
      </c>
      <c r="B193" s="45" t="s">
        <v>913</v>
      </c>
      <c r="C193" s="46">
        <v>0</v>
      </c>
    </row>
    <row r="194" customHeight="1" spans="1:3">
      <c r="A194" s="45">
        <v>2013404</v>
      </c>
      <c r="B194" s="45" t="s">
        <v>1015</v>
      </c>
      <c r="C194" s="46">
        <v>33</v>
      </c>
    </row>
    <row r="195" customHeight="1" spans="1:3">
      <c r="A195" s="45">
        <v>2013405</v>
      </c>
      <c r="B195" s="45" t="s">
        <v>1016</v>
      </c>
      <c r="C195" s="46">
        <v>5</v>
      </c>
    </row>
    <row r="196" customHeight="1" spans="1:3">
      <c r="A196" s="45">
        <v>2013450</v>
      </c>
      <c r="B196" s="45" t="s">
        <v>920</v>
      </c>
      <c r="C196" s="46">
        <v>0</v>
      </c>
    </row>
    <row r="197" customHeight="1" spans="1:3">
      <c r="A197" s="45">
        <v>2013499</v>
      </c>
      <c r="B197" s="45" t="s">
        <v>1017</v>
      </c>
      <c r="C197" s="46">
        <v>29</v>
      </c>
    </row>
    <row r="198" customHeight="1" spans="1:3">
      <c r="A198" s="45">
        <v>20135</v>
      </c>
      <c r="B198" s="72" t="s">
        <v>1018</v>
      </c>
      <c r="C198" s="26">
        <f>SUM(C199:C203)</f>
        <v>0</v>
      </c>
    </row>
    <row r="199" customHeight="1" spans="1:3">
      <c r="A199" s="45">
        <v>2013501</v>
      </c>
      <c r="B199" s="45" t="s">
        <v>911</v>
      </c>
      <c r="C199" s="46">
        <v>0</v>
      </c>
    </row>
    <row r="200" customHeight="1" spans="1:3">
      <c r="A200" s="45">
        <v>2013502</v>
      </c>
      <c r="B200" s="45" t="s">
        <v>912</v>
      </c>
      <c r="C200" s="46">
        <v>0</v>
      </c>
    </row>
    <row r="201" customHeight="1" spans="1:3">
      <c r="A201" s="45">
        <v>2013503</v>
      </c>
      <c r="B201" s="45" t="s">
        <v>913</v>
      </c>
      <c r="C201" s="46">
        <v>0</v>
      </c>
    </row>
    <row r="202" customHeight="1" spans="1:3">
      <c r="A202" s="45">
        <v>2013550</v>
      </c>
      <c r="B202" s="45" t="s">
        <v>920</v>
      </c>
      <c r="C202" s="46">
        <v>0</v>
      </c>
    </row>
    <row r="203" customHeight="1" spans="1:3">
      <c r="A203" s="45">
        <v>2013599</v>
      </c>
      <c r="B203" s="45" t="s">
        <v>1019</v>
      </c>
      <c r="C203" s="46">
        <v>0</v>
      </c>
    </row>
    <row r="204" customHeight="1" spans="1:3">
      <c r="A204" s="45">
        <v>20136</v>
      </c>
      <c r="B204" s="72" t="s">
        <v>1020</v>
      </c>
      <c r="C204" s="26">
        <f>SUM(C205:C209)</f>
        <v>54</v>
      </c>
    </row>
    <row r="205" customHeight="1" spans="1:3">
      <c r="A205" s="45">
        <v>2013601</v>
      </c>
      <c r="B205" s="45" t="s">
        <v>911</v>
      </c>
      <c r="C205" s="46">
        <v>0</v>
      </c>
    </row>
    <row r="206" customHeight="1" spans="1:3">
      <c r="A206" s="45">
        <v>2013602</v>
      </c>
      <c r="B206" s="45" t="s">
        <v>912</v>
      </c>
      <c r="C206" s="46">
        <v>54</v>
      </c>
    </row>
    <row r="207" customHeight="1" spans="1:3">
      <c r="A207" s="45">
        <v>2013603</v>
      </c>
      <c r="B207" s="45" t="s">
        <v>913</v>
      </c>
      <c r="C207" s="46">
        <v>0</v>
      </c>
    </row>
    <row r="208" customHeight="1" spans="1:3">
      <c r="A208" s="45">
        <v>2013650</v>
      </c>
      <c r="B208" s="45" t="s">
        <v>920</v>
      </c>
      <c r="C208" s="46">
        <v>0</v>
      </c>
    </row>
    <row r="209" customHeight="1" spans="1:3">
      <c r="A209" s="45">
        <v>2013699</v>
      </c>
      <c r="B209" s="45" t="s">
        <v>1021</v>
      </c>
      <c r="C209" s="46">
        <v>0</v>
      </c>
    </row>
    <row r="210" customHeight="1" spans="1:3">
      <c r="A210" s="45">
        <v>20137</v>
      </c>
      <c r="B210" s="72" t="s">
        <v>1022</v>
      </c>
      <c r="C210" s="26">
        <f>SUM(C211:C216)</f>
        <v>242</v>
      </c>
    </row>
    <row r="211" customHeight="1" spans="1:3">
      <c r="A211" s="45">
        <v>2013701</v>
      </c>
      <c r="B211" s="45" t="s">
        <v>911</v>
      </c>
      <c r="C211" s="46">
        <v>123</v>
      </c>
    </row>
    <row r="212" customHeight="1" spans="1:3">
      <c r="A212" s="45">
        <v>2013702</v>
      </c>
      <c r="B212" s="45" t="s">
        <v>912</v>
      </c>
      <c r="C212" s="46">
        <v>99</v>
      </c>
    </row>
    <row r="213" customHeight="1" spans="1:3">
      <c r="A213" s="45">
        <v>2013703</v>
      </c>
      <c r="B213" s="45" t="s">
        <v>913</v>
      </c>
      <c r="C213" s="46">
        <v>0</v>
      </c>
    </row>
    <row r="214" customHeight="1" spans="1:3">
      <c r="A214" s="45">
        <v>2013704</v>
      </c>
      <c r="B214" s="45" t="s">
        <v>1023</v>
      </c>
      <c r="C214" s="46">
        <v>20</v>
      </c>
    </row>
    <row r="215" customHeight="1" spans="1:3">
      <c r="A215" s="45">
        <v>2013750</v>
      </c>
      <c r="B215" s="45" t="s">
        <v>920</v>
      </c>
      <c r="C215" s="46">
        <v>0</v>
      </c>
    </row>
    <row r="216" customHeight="1" spans="1:3">
      <c r="A216" s="45">
        <v>2013799</v>
      </c>
      <c r="B216" s="45" t="s">
        <v>1024</v>
      </c>
      <c r="C216" s="46">
        <v>0</v>
      </c>
    </row>
    <row r="217" customHeight="1" spans="1:3">
      <c r="A217" s="45">
        <v>20138</v>
      </c>
      <c r="B217" s="72" t="s">
        <v>1025</v>
      </c>
      <c r="C217" s="26">
        <f>SUM(C218:C231)</f>
        <v>2609</v>
      </c>
    </row>
    <row r="218" customHeight="1" spans="1:3">
      <c r="A218" s="45">
        <v>2013801</v>
      </c>
      <c r="B218" s="45" t="s">
        <v>911</v>
      </c>
      <c r="C218" s="46">
        <v>1682</v>
      </c>
    </row>
    <row r="219" customHeight="1" spans="1:3">
      <c r="A219" s="45">
        <v>2013802</v>
      </c>
      <c r="B219" s="45" t="s">
        <v>912</v>
      </c>
      <c r="C219" s="46">
        <v>256</v>
      </c>
    </row>
    <row r="220" customHeight="1" spans="1:3">
      <c r="A220" s="45">
        <v>2013803</v>
      </c>
      <c r="B220" s="45" t="s">
        <v>913</v>
      </c>
      <c r="C220" s="46">
        <v>0</v>
      </c>
    </row>
    <row r="221" customHeight="1" spans="1:3">
      <c r="A221" s="45">
        <v>2013804</v>
      </c>
      <c r="B221" s="45" t="s">
        <v>1026</v>
      </c>
      <c r="C221" s="46">
        <v>70</v>
      </c>
    </row>
    <row r="222" customHeight="1" spans="1:3">
      <c r="A222" s="45">
        <v>2013805</v>
      </c>
      <c r="B222" s="45" t="s">
        <v>1027</v>
      </c>
      <c r="C222" s="46">
        <v>217</v>
      </c>
    </row>
    <row r="223" customHeight="1" spans="1:3">
      <c r="A223" s="45">
        <v>2013808</v>
      </c>
      <c r="B223" s="45" t="s">
        <v>952</v>
      </c>
      <c r="C223" s="46">
        <v>0</v>
      </c>
    </row>
    <row r="224" customHeight="1" spans="1:3">
      <c r="A224" s="45">
        <v>2013810</v>
      </c>
      <c r="B224" s="45" t="s">
        <v>1028</v>
      </c>
      <c r="C224" s="46">
        <v>23</v>
      </c>
    </row>
    <row r="225" customHeight="1" spans="1:3">
      <c r="A225" s="45">
        <v>2013812</v>
      </c>
      <c r="B225" s="45" t="s">
        <v>1029</v>
      </c>
      <c r="C225" s="46">
        <v>3</v>
      </c>
    </row>
    <row r="226" customHeight="1" spans="1:3">
      <c r="A226" s="45">
        <v>2013813</v>
      </c>
      <c r="B226" s="45" t="s">
        <v>1030</v>
      </c>
      <c r="C226" s="46">
        <v>0</v>
      </c>
    </row>
    <row r="227" customHeight="1" spans="1:3">
      <c r="A227" s="45">
        <v>2013814</v>
      </c>
      <c r="B227" s="45" t="s">
        <v>1031</v>
      </c>
      <c r="C227" s="46">
        <v>0</v>
      </c>
    </row>
    <row r="228" customHeight="1" spans="1:3">
      <c r="A228" s="45">
        <v>2013815</v>
      </c>
      <c r="B228" s="45" t="s">
        <v>1032</v>
      </c>
      <c r="C228" s="46">
        <v>0</v>
      </c>
    </row>
    <row r="229" customHeight="1" spans="1:3">
      <c r="A229" s="45">
        <v>2013816</v>
      </c>
      <c r="B229" s="45" t="s">
        <v>1033</v>
      </c>
      <c r="C229" s="46">
        <v>204</v>
      </c>
    </row>
    <row r="230" customHeight="1" spans="1:3">
      <c r="A230" s="45">
        <v>2013850</v>
      </c>
      <c r="B230" s="45" t="s">
        <v>920</v>
      </c>
      <c r="C230" s="46">
        <v>0</v>
      </c>
    </row>
    <row r="231" customHeight="1" spans="1:3">
      <c r="A231" s="45">
        <v>2013899</v>
      </c>
      <c r="B231" s="45" t="s">
        <v>1034</v>
      </c>
      <c r="C231" s="46">
        <v>154</v>
      </c>
    </row>
    <row r="232" customHeight="1" spans="1:3">
      <c r="A232" s="45">
        <v>20199</v>
      </c>
      <c r="B232" s="72" t="s">
        <v>1035</v>
      </c>
      <c r="C232" s="26">
        <f>SUM(C233:C234)</f>
        <v>7</v>
      </c>
    </row>
    <row r="233" customHeight="1" spans="1:3">
      <c r="A233" s="45">
        <v>2019901</v>
      </c>
      <c r="B233" s="45" t="s">
        <v>1036</v>
      </c>
      <c r="C233" s="46">
        <v>0</v>
      </c>
    </row>
    <row r="234" customHeight="1" spans="1:3">
      <c r="A234" s="45">
        <v>2019999</v>
      </c>
      <c r="B234" s="45" t="s">
        <v>1037</v>
      </c>
      <c r="C234" s="46">
        <v>7</v>
      </c>
    </row>
    <row r="235" customHeight="1" spans="1:3">
      <c r="A235" s="45">
        <v>202</v>
      </c>
      <c r="B235" s="72" t="s">
        <v>1038</v>
      </c>
      <c r="C235" s="26">
        <f>SUM(C236,C243,C246,C249,C255,C260,C262,C267,C273)</f>
        <v>0</v>
      </c>
    </row>
    <row r="236" customHeight="1" spans="1:3">
      <c r="A236" s="45">
        <v>20201</v>
      </c>
      <c r="B236" s="72" t="s">
        <v>1039</v>
      </c>
      <c r="C236" s="26">
        <f>SUM(C237:C242)</f>
        <v>0</v>
      </c>
    </row>
    <row r="237" customHeight="1" spans="1:3">
      <c r="A237" s="45">
        <v>2020101</v>
      </c>
      <c r="B237" s="45" t="s">
        <v>911</v>
      </c>
      <c r="C237" s="46">
        <v>0</v>
      </c>
    </row>
    <row r="238" customHeight="1" spans="1:3">
      <c r="A238" s="45">
        <v>2020102</v>
      </c>
      <c r="B238" s="45" t="s">
        <v>912</v>
      </c>
      <c r="C238" s="46">
        <v>0</v>
      </c>
    </row>
    <row r="239" customHeight="1" spans="1:3">
      <c r="A239" s="45">
        <v>2020103</v>
      </c>
      <c r="B239" s="45" t="s">
        <v>913</v>
      </c>
      <c r="C239" s="46">
        <v>0</v>
      </c>
    </row>
    <row r="240" customHeight="1" spans="1:3">
      <c r="A240" s="45">
        <v>2020104</v>
      </c>
      <c r="B240" s="45" t="s">
        <v>1006</v>
      </c>
      <c r="C240" s="46">
        <v>0</v>
      </c>
    </row>
    <row r="241" customHeight="1" spans="1:3">
      <c r="A241" s="45">
        <v>2020150</v>
      </c>
      <c r="B241" s="45" t="s">
        <v>920</v>
      </c>
      <c r="C241" s="46">
        <v>0</v>
      </c>
    </row>
    <row r="242" customHeight="1" spans="1:3">
      <c r="A242" s="45">
        <v>2020199</v>
      </c>
      <c r="B242" s="45" t="s">
        <v>1040</v>
      </c>
      <c r="C242" s="46">
        <v>0</v>
      </c>
    </row>
    <row r="243" customHeight="1" spans="1:3">
      <c r="A243" s="45">
        <v>20202</v>
      </c>
      <c r="B243" s="72" t="s">
        <v>1041</v>
      </c>
      <c r="C243" s="26">
        <f>SUM(C244:C245)</f>
        <v>0</v>
      </c>
    </row>
    <row r="244" customHeight="1" spans="1:3">
      <c r="A244" s="45">
        <v>2020201</v>
      </c>
      <c r="B244" s="45" t="s">
        <v>1042</v>
      </c>
      <c r="C244" s="46">
        <v>0</v>
      </c>
    </row>
    <row r="245" customHeight="1" spans="1:3">
      <c r="A245" s="45">
        <v>2020202</v>
      </c>
      <c r="B245" s="45" t="s">
        <v>1043</v>
      </c>
      <c r="C245" s="46">
        <v>0</v>
      </c>
    </row>
    <row r="246" customHeight="1" spans="1:3">
      <c r="A246" s="45">
        <v>20203</v>
      </c>
      <c r="B246" s="72" t="s">
        <v>1044</v>
      </c>
      <c r="C246" s="26">
        <f>SUM(C247:C248)</f>
        <v>0</v>
      </c>
    </row>
    <row r="247" customHeight="1" spans="1:3">
      <c r="A247" s="45">
        <v>2020304</v>
      </c>
      <c r="B247" s="45" t="s">
        <v>1045</v>
      </c>
      <c r="C247" s="46">
        <v>0</v>
      </c>
    </row>
    <row r="248" customHeight="1" spans="1:3">
      <c r="A248" s="45">
        <v>2020306</v>
      </c>
      <c r="B248" s="45" t="s">
        <v>1046</v>
      </c>
      <c r="C248" s="46">
        <v>0</v>
      </c>
    </row>
    <row r="249" customHeight="1" spans="1:3">
      <c r="A249" s="45">
        <v>20204</v>
      </c>
      <c r="B249" s="72" t="s">
        <v>1047</v>
      </c>
      <c r="C249" s="26">
        <f>SUM(C250:C254)</f>
        <v>0</v>
      </c>
    </row>
    <row r="250" customHeight="1" spans="1:3">
      <c r="A250" s="45">
        <v>2020401</v>
      </c>
      <c r="B250" s="45" t="s">
        <v>1048</v>
      </c>
      <c r="C250" s="46">
        <v>0</v>
      </c>
    </row>
    <row r="251" customHeight="1" spans="1:3">
      <c r="A251" s="45">
        <v>2020402</v>
      </c>
      <c r="B251" s="45" t="s">
        <v>1049</v>
      </c>
      <c r="C251" s="46">
        <v>0</v>
      </c>
    </row>
    <row r="252" customHeight="1" spans="1:3">
      <c r="A252" s="45">
        <v>2020403</v>
      </c>
      <c r="B252" s="45" t="s">
        <v>1050</v>
      </c>
      <c r="C252" s="46">
        <v>0</v>
      </c>
    </row>
    <row r="253" customHeight="1" spans="1:3">
      <c r="A253" s="45">
        <v>2020404</v>
      </c>
      <c r="B253" s="45" t="s">
        <v>1051</v>
      </c>
      <c r="C253" s="46">
        <v>0</v>
      </c>
    </row>
    <row r="254" customHeight="1" spans="1:3">
      <c r="A254" s="45">
        <v>2020499</v>
      </c>
      <c r="B254" s="45" t="s">
        <v>1052</v>
      </c>
      <c r="C254" s="46">
        <v>0</v>
      </c>
    </row>
    <row r="255" customHeight="1" spans="1:3">
      <c r="A255" s="45">
        <v>20205</v>
      </c>
      <c r="B255" s="72" t="s">
        <v>1053</v>
      </c>
      <c r="C255" s="26">
        <f>SUM(C256:C259)</f>
        <v>0</v>
      </c>
    </row>
    <row r="256" customHeight="1" spans="1:3">
      <c r="A256" s="45">
        <v>2020503</v>
      </c>
      <c r="B256" s="45" t="s">
        <v>1054</v>
      </c>
      <c r="C256" s="46">
        <v>0</v>
      </c>
    </row>
    <row r="257" customHeight="1" spans="1:3">
      <c r="A257" s="45">
        <v>2020504</v>
      </c>
      <c r="B257" s="45" t="s">
        <v>1055</v>
      </c>
      <c r="C257" s="46">
        <v>0</v>
      </c>
    </row>
    <row r="258" customHeight="1" spans="1:3">
      <c r="A258" s="45">
        <v>2020505</v>
      </c>
      <c r="B258" s="45" t="s">
        <v>1056</v>
      </c>
      <c r="C258" s="46">
        <v>0</v>
      </c>
    </row>
    <row r="259" customHeight="1" spans="1:3">
      <c r="A259" s="45">
        <v>2020599</v>
      </c>
      <c r="B259" s="45" t="s">
        <v>1057</v>
      </c>
      <c r="C259" s="46">
        <v>0</v>
      </c>
    </row>
    <row r="260" customHeight="1" spans="1:3">
      <c r="A260" s="45">
        <v>20206</v>
      </c>
      <c r="B260" s="72" t="s">
        <v>1058</v>
      </c>
      <c r="C260" s="26">
        <f>C261</f>
        <v>0</v>
      </c>
    </row>
    <row r="261" customHeight="1" spans="1:3">
      <c r="A261" s="45">
        <v>2020601</v>
      </c>
      <c r="B261" s="45" t="s">
        <v>1059</v>
      </c>
      <c r="C261" s="46">
        <v>0</v>
      </c>
    </row>
    <row r="262" customHeight="1" spans="1:3">
      <c r="A262" s="45">
        <v>20207</v>
      </c>
      <c r="B262" s="72" t="s">
        <v>1060</v>
      </c>
      <c r="C262" s="26">
        <f>SUM(C263:C266)</f>
        <v>0</v>
      </c>
    </row>
    <row r="263" customHeight="1" spans="1:3">
      <c r="A263" s="45">
        <v>2020701</v>
      </c>
      <c r="B263" s="45" t="s">
        <v>1061</v>
      </c>
      <c r="C263" s="46">
        <v>0</v>
      </c>
    </row>
    <row r="264" customHeight="1" spans="1:3">
      <c r="A264" s="45">
        <v>2020702</v>
      </c>
      <c r="B264" s="45" t="s">
        <v>1062</v>
      </c>
      <c r="C264" s="46">
        <v>0</v>
      </c>
    </row>
    <row r="265" customHeight="1" spans="1:3">
      <c r="A265" s="45">
        <v>2020703</v>
      </c>
      <c r="B265" s="45" t="s">
        <v>1063</v>
      </c>
      <c r="C265" s="46">
        <v>0</v>
      </c>
    </row>
    <row r="266" customHeight="1" spans="1:3">
      <c r="A266" s="45">
        <v>2020799</v>
      </c>
      <c r="B266" s="45" t="s">
        <v>144</v>
      </c>
      <c r="C266" s="46">
        <v>0</v>
      </c>
    </row>
    <row r="267" customHeight="1" spans="1:3">
      <c r="A267" s="45">
        <v>20208</v>
      </c>
      <c r="B267" s="72" t="s">
        <v>1064</v>
      </c>
      <c r="C267" s="26">
        <f>SUM(C268:C272)</f>
        <v>0</v>
      </c>
    </row>
    <row r="268" customHeight="1" spans="1:3">
      <c r="A268" s="45">
        <v>2020801</v>
      </c>
      <c r="B268" s="45" t="s">
        <v>911</v>
      </c>
      <c r="C268" s="46">
        <v>0</v>
      </c>
    </row>
    <row r="269" customHeight="1" spans="1:3">
      <c r="A269" s="45">
        <v>2020802</v>
      </c>
      <c r="B269" s="45" t="s">
        <v>912</v>
      </c>
      <c r="C269" s="46">
        <v>0</v>
      </c>
    </row>
    <row r="270" customHeight="1" spans="1:3">
      <c r="A270" s="45">
        <v>2020803</v>
      </c>
      <c r="B270" s="45" t="s">
        <v>913</v>
      </c>
      <c r="C270" s="46">
        <v>0</v>
      </c>
    </row>
    <row r="271" customHeight="1" spans="1:3">
      <c r="A271" s="45">
        <v>2020850</v>
      </c>
      <c r="B271" s="45" t="s">
        <v>920</v>
      </c>
      <c r="C271" s="46">
        <v>0</v>
      </c>
    </row>
    <row r="272" customHeight="1" spans="1:3">
      <c r="A272" s="45">
        <v>2020899</v>
      </c>
      <c r="B272" s="45" t="s">
        <v>1065</v>
      </c>
      <c r="C272" s="46">
        <v>0</v>
      </c>
    </row>
    <row r="273" customHeight="1" spans="1:3">
      <c r="A273" s="45">
        <v>20299</v>
      </c>
      <c r="B273" s="72" t="s">
        <v>1066</v>
      </c>
      <c r="C273" s="26">
        <f>C274</f>
        <v>0</v>
      </c>
    </row>
    <row r="274" customHeight="1" spans="1:3">
      <c r="A274" s="45">
        <v>2029999</v>
      </c>
      <c r="B274" s="45" t="s">
        <v>1067</v>
      </c>
      <c r="C274" s="46">
        <v>0</v>
      </c>
    </row>
    <row r="275" customHeight="1" spans="1:3">
      <c r="A275" s="45">
        <v>203</v>
      </c>
      <c r="B275" s="72" t="s">
        <v>1068</v>
      </c>
      <c r="C275" s="26">
        <f>SUM(C276,C280,C282,C284,C292)</f>
        <v>775</v>
      </c>
    </row>
    <row r="276" customHeight="1" spans="1:3">
      <c r="A276" s="45">
        <v>20301</v>
      </c>
      <c r="B276" s="72" t="s">
        <v>1069</v>
      </c>
      <c r="C276" s="26">
        <f>SUM(C277:C279)</f>
        <v>0</v>
      </c>
    </row>
    <row r="277" customHeight="1" spans="1:3">
      <c r="A277" s="45">
        <v>2030101</v>
      </c>
      <c r="B277" s="45" t="s">
        <v>1070</v>
      </c>
      <c r="C277" s="46">
        <v>0</v>
      </c>
    </row>
    <row r="278" customHeight="1" spans="1:3">
      <c r="A278" s="45">
        <v>2030102</v>
      </c>
      <c r="B278" s="45" t="s">
        <v>1071</v>
      </c>
      <c r="C278" s="46">
        <v>0</v>
      </c>
    </row>
    <row r="279" customHeight="1" spans="1:3">
      <c r="A279" s="45">
        <v>2030199</v>
      </c>
      <c r="B279" s="45" t="s">
        <v>1072</v>
      </c>
      <c r="C279" s="46">
        <v>0</v>
      </c>
    </row>
    <row r="280" customHeight="1" spans="1:3">
      <c r="A280" s="45">
        <v>20304</v>
      </c>
      <c r="B280" s="72" t="s">
        <v>1073</v>
      </c>
      <c r="C280" s="26">
        <f>C281</f>
        <v>0</v>
      </c>
    </row>
    <row r="281" customHeight="1" spans="1:3">
      <c r="A281" s="45">
        <v>2030401</v>
      </c>
      <c r="B281" s="45" t="s">
        <v>1074</v>
      </c>
      <c r="C281" s="46">
        <v>0</v>
      </c>
    </row>
    <row r="282" customHeight="1" spans="1:3">
      <c r="A282" s="45">
        <v>20305</v>
      </c>
      <c r="B282" s="72" t="s">
        <v>1075</v>
      </c>
      <c r="C282" s="26">
        <f>C283</f>
        <v>0</v>
      </c>
    </row>
    <row r="283" customHeight="1" spans="1:3">
      <c r="A283" s="45">
        <v>2030501</v>
      </c>
      <c r="B283" s="45" t="s">
        <v>1076</v>
      </c>
      <c r="C283" s="46">
        <v>0</v>
      </c>
    </row>
    <row r="284" customHeight="1" spans="1:3">
      <c r="A284" s="45">
        <v>20306</v>
      </c>
      <c r="B284" s="72" t="s">
        <v>1077</v>
      </c>
      <c r="C284" s="26">
        <f>SUM(C285:C291)</f>
        <v>691</v>
      </c>
    </row>
    <row r="285" customHeight="1" spans="1:3">
      <c r="A285" s="45">
        <v>2030601</v>
      </c>
      <c r="B285" s="45" t="s">
        <v>1078</v>
      </c>
      <c r="C285" s="46">
        <v>46</v>
      </c>
    </row>
    <row r="286" customHeight="1" spans="1:3">
      <c r="A286" s="45">
        <v>2030602</v>
      </c>
      <c r="B286" s="45" t="s">
        <v>1079</v>
      </c>
      <c r="C286" s="46">
        <v>0</v>
      </c>
    </row>
    <row r="287" customHeight="1" spans="1:3">
      <c r="A287" s="45">
        <v>2030603</v>
      </c>
      <c r="B287" s="45" t="s">
        <v>1080</v>
      </c>
      <c r="C287" s="46">
        <v>394</v>
      </c>
    </row>
    <row r="288" customHeight="1" spans="1:3">
      <c r="A288" s="45">
        <v>2030604</v>
      </c>
      <c r="B288" s="45" t="s">
        <v>1081</v>
      </c>
      <c r="C288" s="46">
        <v>0</v>
      </c>
    </row>
    <row r="289" customHeight="1" spans="1:3">
      <c r="A289" s="45">
        <v>2030607</v>
      </c>
      <c r="B289" s="45" t="s">
        <v>1082</v>
      </c>
      <c r="C289" s="46">
        <v>251</v>
      </c>
    </row>
    <row r="290" customHeight="1" spans="1:3">
      <c r="A290" s="45">
        <v>2030608</v>
      </c>
      <c r="B290" s="45" t="s">
        <v>1083</v>
      </c>
      <c r="C290" s="46">
        <v>0</v>
      </c>
    </row>
    <row r="291" customHeight="1" spans="1:3">
      <c r="A291" s="45">
        <v>2030699</v>
      </c>
      <c r="B291" s="45" t="s">
        <v>1084</v>
      </c>
      <c r="C291" s="46">
        <v>0</v>
      </c>
    </row>
    <row r="292" customHeight="1" spans="1:3">
      <c r="A292" s="45">
        <v>20399</v>
      </c>
      <c r="B292" s="72" t="s">
        <v>1085</v>
      </c>
      <c r="C292" s="26">
        <f>C293</f>
        <v>84</v>
      </c>
    </row>
    <row r="293" customHeight="1" spans="1:3">
      <c r="A293" s="45">
        <v>2039999</v>
      </c>
      <c r="B293" s="45" t="s">
        <v>1086</v>
      </c>
      <c r="C293" s="46">
        <v>84</v>
      </c>
    </row>
    <row r="294" customHeight="1" spans="1:3">
      <c r="A294" s="45">
        <v>204</v>
      </c>
      <c r="B294" s="72" t="s">
        <v>1087</v>
      </c>
      <c r="C294" s="26">
        <f>SUM(C295,C298,C309,C316,C324,C333,C347,C357,C367,C375,C381)</f>
        <v>14243</v>
      </c>
    </row>
    <row r="295" customHeight="1" spans="1:3">
      <c r="A295" s="45">
        <v>20401</v>
      </c>
      <c r="B295" s="72" t="s">
        <v>1088</v>
      </c>
      <c r="C295" s="26">
        <f>SUM(C296:C297)</f>
        <v>73</v>
      </c>
    </row>
    <row r="296" customHeight="1" spans="1:3">
      <c r="A296" s="45">
        <v>2040101</v>
      </c>
      <c r="B296" s="45" t="s">
        <v>1089</v>
      </c>
      <c r="C296" s="46">
        <v>0</v>
      </c>
    </row>
    <row r="297" customHeight="1" spans="1:3">
      <c r="A297" s="45">
        <v>2040199</v>
      </c>
      <c r="B297" s="45" t="s">
        <v>1090</v>
      </c>
      <c r="C297" s="46">
        <v>73</v>
      </c>
    </row>
    <row r="298" customHeight="1" spans="1:3">
      <c r="A298" s="45">
        <v>20402</v>
      </c>
      <c r="B298" s="72" t="s">
        <v>1091</v>
      </c>
      <c r="C298" s="26">
        <f>SUM(C299:C308)</f>
        <v>11460</v>
      </c>
    </row>
    <row r="299" customHeight="1" spans="1:3">
      <c r="A299" s="45">
        <v>2040201</v>
      </c>
      <c r="B299" s="45" t="s">
        <v>911</v>
      </c>
      <c r="C299" s="46">
        <v>6711</v>
      </c>
    </row>
    <row r="300" customHeight="1" spans="1:3">
      <c r="A300" s="45">
        <v>2040202</v>
      </c>
      <c r="B300" s="45" t="s">
        <v>912</v>
      </c>
      <c r="C300" s="46">
        <v>4091</v>
      </c>
    </row>
    <row r="301" customHeight="1" spans="1:3">
      <c r="A301" s="45">
        <v>2040203</v>
      </c>
      <c r="B301" s="45" t="s">
        <v>913</v>
      </c>
      <c r="C301" s="46">
        <v>0</v>
      </c>
    </row>
    <row r="302" customHeight="1" spans="1:3">
      <c r="A302" s="45">
        <v>2040219</v>
      </c>
      <c r="B302" s="45" t="s">
        <v>952</v>
      </c>
      <c r="C302" s="46">
        <v>0</v>
      </c>
    </row>
    <row r="303" customHeight="1" spans="1:3">
      <c r="A303" s="45">
        <v>2040220</v>
      </c>
      <c r="B303" s="45" t="s">
        <v>1092</v>
      </c>
      <c r="C303" s="46">
        <v>518</v>
      </c>
    </row>
    <row r="304" customHeight="1" spans="1:3">
      <c r="A304" s="45">
        <v>2040221</v>
      </c>
      <c r="B304" s="45" t="s">
        <v>1093</v>
      </c>
      <c r="C304" s="46">
        <v>0</v>
      </c>
    </row>
    <row r="305" customHeight="1" spans="1:3">
      <c r="A305" s="45">
        <v>2040222</v>
      </c>
      <c r="B305" s="45" t="s">
        <v>1094</v>
      </c>
      <c r="C305" s="46">
        <v>0</v>
      </c>
    </row>
    <row r="306" customHeight="1" spans="1:3">
      <c r="A306" s="45">
        <v>2040223</v>
      </c>
      <c r="B306" s="45" t="s">
        <v>1095</v>
      </c>
      <c r="C306" s="46">
        <v>0</v>
      </c>
    </row>
    <row r="307" customHeight="1" spans="1:3">
      <c r="A307" s="45">
        <v>2040250</v>
      </c>
      <c r="B307" s="45" t="s">
        <v>920</v>
      </c>
      <c r="C307" s="46">
        <v>0</v>
      </c>
    </row>
    <row r="308" customHeight="1" spans="1:3">
      <c r="A308" s="45">
        <v>2040299</v>
      </c>
      <c r="B308" s="45" t="s">
        <v>1096</v>
      </c>
      <c r="C308" s="46">
        <v>140</v>
      </c>
    </row>
    <row r="309" customHeight="1" spans="1:3">
      <c r="A309" s="45">
        <v>20403</v>
      </c>
      <c r="B309" s="72" t="s">
        <v>1097</v>
      </c>
      <c r="C309" s="26">
        <f>SUM(C310:C315)</f>
        <v>0</v>
      </c>
    </row>
    <row r="310" customHeight="1" spans="1:3">
      <c r="A310" s="45">
        <v>2040301</v>
      </c>
      <c r="B310" s="45" t="s">
        <v>911</v>
      </c>
      <c r="C310" s="46">
        <v>0</v>
      </c>
    </row>
    <row r="311" customHeight="1" spans="1:3">
      <c r="A311" s="45">
        <v>2040302</v>
      </c>
      <c r="B311" s="45" t="s">
        <v>912</v>
      </c>
      <c r="C311" s="46">
        <v>0</v>
      </c>
    </row>
    <row r="312" customHeight="1" spans="1:3">
      <c r="A312" s="45">
        <v>2040303</v>
      </c>
      <c r="B312" s="45" t="s">
        <v>913</v>
      </c>
      <c r="C312" s="46">
        <v>0</v>
      </c>
    </row>
    <row r="313" customHeight="1" spans="1:3">
      <c r="A313" s="45">
        <v>2040304</v>
      </c>
      <c r="B313" s="45" t="s">
        <v>1098</v>
      </c>
      <c r="C313" s="46">
        <v>0</v>
      </c>
    </row>
    <row r="314" customHeight="1" spans="1:3">
      <c r="A314" s="45">
        <v>2040350</v>
      </c>
      <c r="B314" s="45" t="s">
        <v>920</v>
      </c>
      <c r="C314" s="46">
        <v>0</v>
      </c>
    </row>
    <row r="315" customHeight="1" spans="1:3">
      <c r="A315" s="45">
        <v>2040399</v>
      </c>
      <c r="B315" s="45" t="s">
        <v>1099</v>
      </c>
      <c r="C315" s="46">
        <v>0</v>
      </c>
    </row>
    <row r="316" customHeight="1" spans="1:3">
      <c r="A316" s="45">
        <v>20404</v>
      </c>
      <c r="B316" s="72" t="s">
        <v>1100</v>
      </c>
      <c r="C316" s="26">
        <f>SUM(C317:C323)</f>
        <v>304</v>
      </c>
    </row>
    <row r="317" customHeight="1" spans="1:3">
      <c r="A317" s="45">
        <v>2040401</v>
      </c>
      <c r="B317" s="45" t="s">
        <v>911</v>
      </c>
      <c r="C317" s="46">
        <v>197</v>
      </c>
    </row>
    <row r="318" customHeight="1" spans="1:3">
      <c r="A318" s="45">
        <v>2040402</v>
      </c>
      <c r="B318" s="45" t="s">
        <v>912</v>
      </c>
      <c r="C318" s="46">
        <v>106</v>
      </c>
    </row>
    <row r="319" customHeight="1" spans="1:3">
      <c r="A319" s="45">
        <v>2040403</v>
      </c>
      <c r="B319" s="45" t="s">
        <v>913</v>
      </c>
      <c r="C319" s="46">
        <v>0</v>
      </c>
    </row>
    <row r="320" customHeight="1" spans="1:3">
      <c r="A320" s="45">
        <v>2040409</v>
      </c>
      <c r="B320" s="45" t="s">
        <v>1101</v>
      </c>
      <c r="C320" s="46">
        <v>0</v>
      </c>
    </row>
    <row r="321" customHeight="1" spans="1:3">
      <c r="A321" s="45">
        <v>2040410</v>
      </c>
      <c r="B321" s="45" t="s">
        <v>1102</v>
      </c>
      <c r="C321" s="46">
        <v>0</v>
      </c>
    </row>
    <row r="322" customHeight="1" spans="1:3">
      <c r="A322" s="45">
        <v>2040450</v>
      </c>
      <c r="B322" s="45" t="s">
        <v>920</v>
      </c>
      <c r="C322" s="46">
        <v>0</v>
      </c>
    </row>
    <row r="323" customHeight="1" spans="1:3">
      <c r="A323" s="45">
        <v>2040499</v>
      </c>
      <c r="B323" s="45" t="s">
        <v>1103</v>
      </c>
      <c r="C323" s="46">
        <v>1</v>
      </c>
    </row>
    <row r="324" customHeight="1" spans="1:3">
      <c r="A324" s="45">
        <v>20405</v>
      </c>
      <c r="B324" s="72" t="s">
        <v>1104</v>
      </c>
      <c r="C324" s="26">
        <f>SUM(C325:C332)</f>
        <v>365</v>
      </c>
    </row>
    <row r="325" customHeight="1" spans="1:3">
      <c r="A325" s="45">
        <v>2040501</v>
      </c>
      <c r="B325" s="45" t="s">
        <v>911</v>
      </c>
      <c r="C325" s="46">
        <v>73</v>
      </c>
    </row>
    <row r="326" customHeight="1" spans="1:3">
      <c r="A326" s="45">
        <v>2040502</v>
      </c>
      <c r="B326" s="45" t="s">
        <v>912</v>
      </c>
      <c r="C326" s="46">
        <v>292</v>
      </c>
    </row>
    <row r="327" customHeight="1" spans="1:3">
      <c r="A327" s="45">
        <v>2040503</v>
      </c>
      <c r="B327" s="45" t="s">
        <v>913</v>
      </c>
      <c r="C327" s="46">
        <v>0</v>
      </c>
    </row>
    <row r="328" customHeight="1" spans="1:3">
      <c r="A328" s="45">
        <v>2040504</v>
      </c>
      <c r="B328" s="45" t="s">
        <v>1105</v>
      </c>
      <c r="C328" s="46">
        <v>0</v>
      </c>
    </row>
    <row r="329" customHeight="1" spans="1:3">
      <c r="A329" s="45">
        <v>2040505</v>
      </c>
      <c r="B329" s="45" t="s">
        <v>1106</v>
      </c>
      <c r="C329" s="46">
        <v>0</v>
      </c>
    </row>
    <row r="330" customHeight="1" spans="1:3">
      <c r="A330" s="45">
        <v>2040506</v>
      </c>
      <c r="B330" s="45" t="s">
        <v>1107</v>
      </c>
      <c r="C330" s="46">
        <v>0</v>
      </c>
    </row>
    <row r="331" customHeight="1" spans="1:3">
      <c r="A331" s="45">
        <v>2040550</v>
      </c>
      <c r="B331" s="45" t="s">
        <v>920</v>
      </c>
      <c r="C331" s="46">
        <v>0</v>
      </c>
    </row>
    <row r="332" customHeight="1" spans="1:3">
      <c r="A332" s="45">
        <v>2040599</v>
      </c>
      <c r="B332" s="45" t="s">
        <v>1108</v>
      </c>
      <c r="C332" s="46">
        <v>0</v>
      </c>
    </row>
    <row r="333" customHeight="1" spans="1:3">
      <c r="A333" s="45">
        <v>20406</v>
      </c>
      <c r="B333" s="72" t="s">
        <v>1109</v>
      </c>
      <c r="C333" s="26">
        <f>SUM(C334:C346)</f>
        <v>1840</v>
      </c>
    </row>
    <row r="334" customHeight="1" spans="1:3">
      <c r="A334" s="45">
        <v>2040601</v>
      </c>
      <c r="B334" s="45" t="s">
        <v>911</v>
      </c>
      <c r="C334" s="46">
        <v>1423</v>
      </c>
    </row>
    <row r="335" customHeight="1" spans="1:3">
      <c r="A335" s="45">
        <v>2040602</v>
      </c>
      <c r="B335" s="45" t="s">
        <v>912</v>
      </c>
      <c r="C335" s="46">
        <v>251</v>
      </c>
    </row>
    <row r="336" customHeight="1" spans="1:3">
      <c r="A336" s="45">
        <v>2040603</v>
      </c>
      <c r="B336" s="45" t="s">
        <v>913</v>
      </c>
      <c r="C336" s="46">
        <v>0</v>
      </c>
    </row>
    <row r="337" customHeight="1" spans="1:3">
      <c r="A337" s="45">
        <v>2040604</v>
      </c>
      <c r="B337" s="45" t="s">
        <v>1110</v>
      </c>
      <c r="C337" s="46">
        <v>107</v>
      </c>
    </row>
    <row r="338" customHeight="1" spans="1:3">
      <c r="A338" s="45">
        <v>2040605</v>
      </c>
      <c r="B338" s="45" t="s">
        <v>1111</v>
      </c>
      <c r="C338" s="46">
        <v>15</v>
      </c>
    </row>
    <row r="339" customHeight="1" spans="1:3">
      <c r="A339" s="45">
        <v>2040606</v>
      </c>
      <c r="B339" s="45" t="s">
        <v>1112</v>
      </c>
      <c r="C339" s="46">
        <v>0</v>
      </c>
    </row>
    <row r="340" customHeight="1" spans="1:3">
      <c r="A340" s="45">
        <v>2040607</v>
      </c>
      <c r="B340" s="45" t="s">
        <v>1113</v>
      </c>
      <c r="C340" s="46">
        <v>39</v>
      </c>
    </row>
    <row r="341" customHeight="1" spans="1:3">
      <c r="A341" s="45">
        <v>2040608</v>
      </c>
      <c r="B341" s="45" t="s">
        <v>1114</v>
      </c>
      <c r="C341" s="46">
        <v>0</v>
      </c>
    </row>
    <row r="342" customHeight="1" spans="1:3">
      <c r="A342" s="45">
        <v>2040610</v>
      </c>
      <c r="B342" s="45" t="s">
        <v>1115</v>
      </c>
      <c r="C342" s="46">
        <v>5</v>
      </c>
    </row>
    <row r="343" customHeight="1" spans="1:3">
      <c r="A343" s="45">
        <v>2040612</v>
      </c>
      <c r="B343" s="45" t="s">
        <v>1116</v>
      </c>
      <c r="C343" s="46">
        <v>0</v>
      </c>
    </row>
    <row r="344" customHeight="1" spans="1:3">
      <c r="A344" s="45">
        <v>2040613</v>
      </c>
      <c r="B344" s="45" t="s">
        <v>952</v>
      </c>
      <c r="C344" s="46">
        <v>0</v>
      </c>
    </row>
    <row r="345" customHeight="1" spans="1:3">
      <c r="A345" s="45">
        <v>2040650</v>
      </c>
      <c r="B345" s="45" t="s">
        <v>920</v>
      </c>
      <c r="C345" s="46">
        <v>0</v>
      </c>
    </row>
    <row r="346" customHeight="1" spans="1:3">
      <c r="A346" s="45">
        <v>2040699</v>
      </c>
      <c r="B346" s="45" t="s">
        <v>1117</v>
      </c>
      <c r="C346" s="46">
        <v>0</v>
      </c>
    </row>
    <row r="347" customHeight="1" spans="1:3">
      <c r="A347" s="45">
        <v>20407</v>
      </c>
      <c r="B347" s="72" t="s">
        <v>1118</v>
      </c>
      <c r="C347" s="26">
        <f>SUM(C348:C356)</f>
        <v>0</v>
      </c>
    </row>
    <row r="348" customHeight="1" spans="1:3">
      <c r="A348" s="45">
        <v>2040701</v>
      </c>
      <c r="B348" s="45" t="s">
        <v>911</v>
      </c>
      <c r="C348" s="46">
        <v>0</v>
      </c>
    </row>
    <row r="349" customHeight="1" spans="1:3">
      <c r="A349" s="45">
        <v>2040702</v>
      </c>
      <c r="B349" s="45" t="s">
        <v>912</v>
      </c>
      <c r="C349" s="46">
        <v>0</v>
      </c>
    </row>
    <row r="350" customHeight="1" spans="1:3">
      <c r="A350" s="45">
        <v>2040703</v>
      </c>
      <c r="B350" s="45" t="s">
        <v>913</v>
      </c>
      <c r="C350" s="46">
        <v>0</v>
      </c>
    </row>
    <row r="351" customHeight="1" spans="1:3">
      <c r="A351" s="45">
        <v>2040704</v>
      </c>
      <c r="B351" s="45" t="s">
        <v>1119</v>
      </c>
      <c r="C351" s="46">
        <v>0</v>
      </c>
    </row>
    <row r="352" customHeight="1" spans="1:3">
      <c r="A352" s="45">
        <v>2040705</v>
      </c>
      <c r="B352" s="45" t="s">
        <v>1120</v>
      </c>
      <c r="C352" s="46">
        <v>0</v>
      </c>
    </row>
    <row r="353" customHeight="1" spans="1:3">
      <c r="A353" s="45">
        <v>2040706</v>
      </c>
      <c r="B353" s="45" t="s">
        <v>1121</v>
      </c>
      <c r="C353" s="46">
        <v>0</v>
      </c>
    </row>
    <row r="354" customHeight="1" spans="1:3">
      <c r="A354" s="45">
        <v>2040707</v>
      </c>
      <c r="B354" s="45" t="s">
        <v>952</v>
      </c>
      <c r="C354" s="46">
        <v>0</v>
      </c>
    </row>
    <row r="355" customHeight="1" spans="1:3">
      <c r="A355" s="45">
        <v>2040750</v>
      </c>
      <c r="B355" s="45" t="s">
        <v>920</v>
      </c>
      <c r="C355" s="46">
        <v>0</v>
      </c>
    </row>
    <row r="356" customHeight="1" spans="1:3">
      <c r="A356" s="45">
        <v>2040799</v>
      </c>
      <c r="B356" s="45" t="s">
        <v>1122</v>
      </c>
      <c r="C356" s="46">
        <v>0</v>
      </c>
    </row>
    <row r="357" customHeight="1" spans="1:3">
      <c r="A357" s="45">
        <v>20408</v>
      </c>
      <c r="B357" s="72" t="s">
        <v>1123</v>
      </c>
      <c r="C357" s="26">
        <f>SUM(C358:C366)</f>
        <v>126</v>
      </c>
    </row>
    <row r="358" customHeight="1" spans="1:3">
      <c r="A358" s="45">
        <v>2040801</v>
      </c>
      <c r="B358" s="45" t="s">
        <v>911</v>
      </c>
      <c r="C358" s="46">
        <v>0</v>
      </c>
    </row>
    <row r="359" customHeight="1" spans="1:3">
      <c r="A359" s="45">
        <v>2040802</v>
      </c>
      <c r="B359" s="45" t="s">
        <v>912</v>
      </c>
      <c r="C359" s="46">
        <v>26</v>
      </c>
    </row>
    <row r="360" customHeight="1" spans="1:3">
      <c r="A360" s="45">
        <v>2040803</v>
      </c>
      <c r="B360" s="45" t="s">
        <v>913</v>
      </c>
      <c r="C360" s="46">
        <v>0</v>
      </c>
    </row>
    <row r="361" customHeight="1" spans="1:3">
      <c r="A361" s="45">
        <v>2040804</v>
      </c>
      <c r="B361" s="45" t="s">
        <v>1124</v>
      </c>
      <c r="C361" s="46">
        <v>0</v>
      </c>
    </row>
    <row r="362" customHeight="1" spans="1:3">
      <c r="A362" s="45">
        <v>2040805</v>
      </c>
      <c r="B362" s="45" t="s">
        <v>1125</v>
      </c>
      <c r="C362" s="46">
        <v>0</v>
      </c>
    </row>
    <row r="363" customHeight="1" spans="1:3">
      <c r="A363" s="45">
        <v>2040806</v>
      </c>
      <c r="B363" s="45" t="s">
        <v>1126</v>
      </c>
      <c r="C363" s="46">
        <v>100</v>
      </c>
    </row>
    <row r="364" customHeight="1" spans="1:3">
      <c r="A364" s="45">
        <v>2040807</v>
      </c>
      <c r="B364" s="45" t="s">
        <v>952</v>
      </c>
      <c r="C364" s="46">
        <v>0</v>
      </c>
    </row>
    <row r="365" customHeight="1" spans="1:3">
      <c r="A365" s="45">
        <v>2040850</v>
      </c>
      <c r="B365" s="45" t="s">
        <v>920</v>
      </c>
      <c r="C365" s="46">
        <v>0</v>
      </c>
    </row>
    <row r="366" customHeight="1" spans="1:3">
      <c r="A366" s="45">
        <v>2040899</v>
      </c>
      <c r="B366" s="45" t="s">
        <v>1127</v>
      </c>
      <c r="C366" s="46">
        <v>0</v>
      </c>
    </row>
    <row r="367" customHeight="1" spans="1:3">
      <c r="A367" s="45">
        <v>20409</v>
      </c>
      <c r="B367" s="72" t="s">
        <v>1128</v>
      </c>
      <c r="C367" s="26">
        <f>SUM(C368:C374)</f>
        <v>0</v>
      </c>
    </row>
    <row r="368" customHeight="1" spans="1:3">
      <c r="A368" s="45">
        <v>2040901</v>
      </c>
      <c r="B368" s="45" t="s">
        <v>911</v>
      </c>
      <c r="C368" s="46">
        <v>0</v>
      </c>
    </row>
    <row r="369" customHeight="1" spans="1:3">
      <c r="A369" s="45">
        <v>2040902</v>
      </c>
      <c r="B369" s="45" t="s">
        <v>912</v>
      </c>
      <c r="C369" s="46">
        <v>0</v>
      </c>
    </row>
    <row r="370" customHeight="1" spans="1:3">
      <c r="A370" s="45">
        <v>2040903</v>
      </c>
      <c r="B370" s="45" t="s">
        <v>913</v>
      </c>
      <c r="C370" s="46">
        <v>0</v>
      </c>
    </row>
    <row r="371" customHeight="1" spans="1:3">
      <c r="A371" s="45">
        <v>2040904</v>
      </c>
      <c r="B371" s="45" t="s">
        <v>1129</v>
      </c>
      <c r="C371" s="46">
        <v>0</v>
      </c>
    </row>
    <row r="372" customHeight="1" spans="1:3">
      <c r="A372" s="45">
        <v>2040905</v>
      </c>
      <c r="B372" s="45" t="s">
        <v>1130</v>
      </c>
      <c r="C372" s="46">
        <v>0</v>
      </c>
    </row>
    <row r="373" customHeight="1" spans="1:3">
      <c r="A373" s="45">
        <v>2040950</v>
      </c>
      <c r="B373" s="45" t="s">
        <v>920</v>
      </c>
      <c r="C373" s="46">
        <v>0</v>
      </c>
    </row>
    <row r="374" customHeight="1" spans="1:3">
      <c r="A374" s="45">
        <v>2040999</v>
      </c>
      <c r="B374" s="45" t="s">
        <v>1131</v>
      </c>
      <c r="C374" s="46">
        <v>0</v>
      </c>
    </row>
    <row r="375" customHeight="1" spans="1:3">
      <c r="A375" s="45">
        <v>20410</v>
      </c>
      <c r="B375" s="72" t="s">
        <v>1132</v>
      </c>
      <c r="C375" s="26">
        <f>SUM(C376:C380)</f>
        <v>0</v>
      </c>
    </row>
    <row r="376" customHeight="1" spans="1:3">
      <c r="A376" s="45">
        <v>2041001</v>
      </c>
      <c r="B376" s="45" t="s">
        <v>911</v>
      </c>
      <c r="C376" s="46">
        <v>0</v>
      </c>
    </row>
    <row r="377" customHeight="1" spans="1:3">
      <c r="A377" s="45">
        <v>2041002</v>
      </c>
      <c r="B377" s="45" t="s">
        <v>912</v>
      </c>
      <c r="C377" s="46">
        <v>0</v>
      </c>
    </row>
    <row r="378" customHeight="1" spans="1:3">
      <c r="A378" s="45">
        <v>2041006</v>
      </c>
      <c r="B378" s="45" t="s">
        <v>952</v>
      </c>
      <c r="C378" s="46">
        <v>0</v>
      </c>
    </row>
    <row r="379" customHeight="1" spans="1:3">
      <c r="A379" s="45">
        <v>2041007</v>
      </c>
      <c r="B379" s="45" t="s">
        <v>1133</v>
      </c>
      <c r="C379" s="46">
        <v>0</v>
      </c>
    </row>
    <row r="380" customHeight="1" spans="1:3">
      <c r="A380" s="45">
        <v>2041099</v>
      </c>
      <c r="B380" s="45" t="s">
        <v>1134</v>
      </c>
      <c r="C380" s="46">
        <v>0</v>
      </c>
    </row>
    <row r="381" customHeight="1" spans="1:3">
      <c r="A381" s="45">
        <v>20499</v>
      </c>
      <c r="B381" s="72" t="s">
        <v>1135</v>
      </c>
      <c r="C381" s="26">
        <f>SUM(C382:C383)</f>
        <v>75</v>
      </c>
    </row>
    <row r="382" customHeight="1" spans="1:3">
      <c r="A382" s="45">
        <v>2049902</v>
      </c>
      <c r="B382" s="45" t="s">
        <v>1136</v>
      </c>
      <c r="C382" s="46">
        <v>0</v>
      </c>
    </row>
    <row r="383" customHeight="1" spans="1:3">
      <c r="A383" s="45">
        <v>2049999</v>
      </c>
      <c r="B383" s="45" t="s">
        <v>1137</v>
      </c>
      <c r="C383" s="46">
        <v>75</v>
      </c>
    </row>
    <row r="384" customHeight="1" spans="1:3">
      <c r="A384" s="45">
        <v>205</v>
      </c>
      <c r="B384" s="72" t="s">
        <v>1138</v>
      </c>
      <c r="C384" s="26">
        <f>SUM(C385,C390,C397,C403,C409,C413,C417,C421,C427,C434)</f>
        <v>98024</v>
      </c>
    </row>
    <row r="385" customHeight="1" spans="1:3">
      <c r="A385" s="45">
        <v>20501</v>
      </c>
      <c r="B385" s="72" t="s">
        <v>1139</v>
      </c>
      <c r="C385" s="26">
        <f>SUM(C386:C389)</f>
        <v>4619</v>
      </c>
    </row>
    <row r="386" customHeight="1" spans="1:3">
      <c r="A386" s="45">
        <v>2050101</v>
      </c>
      <c r="B386" s="45" t="s">
        <v>911</v>
      </c>
      <c r="C386" s="46">
        <v>2464</v>
      </c>
    </row>
    <row r="387" customHeight="1" spans="1:3">
      <c r="A387" s="45">
        <v>2050102</v>
      </c>
      <c r="B387" s="45" t="s">
        <v>912</v>
      </c>
      <c r="C387" s="46">
        <v>974</v>
      </c>
    </row>
    <row r="388" customHeight="1" spans="1:3">
      <c r="A388" s="45">
        <v>2050103</v>
      </c>
      <c r="B388" s="45" t="s">
        <v>913</v>
      </c>
      <c r="C388" s="46">
        <v>0</v>
      </c>
    </row>
    <row r="389" customHeight="1" spans="1:3">
      <c r="A389" s="45">
        <v>2050199</v>
      </c>
      <c r="B389" s="45" t="s">
        <v>1140</v>
      </c>
      <c r="C389" s="46">
        <v>1181</v>
      </c>
    </row>
    <row r="390" customHeight="1" spans="1:3">
      <c r="A390" s="45">
        <v>20502</v>
      </c>
      <c r="B390" s="72" t="s">
        <v>1141</v>
      </c>
      <c r="C390" s="26">
        <f>SUM(C391:C396)</f>
        <v>85497</v>
      </c>
    </row>
    <row r="391" customHeight="1" spans="1:3">
      <c r="A391" s="45">
        <v>2050201</v>
      </c>
      <c r="B391" s="45" t="s">
        <v>1142</v>
      </c>
      <c r="C391" s="46">
        <v>1906</v>
      </c>
    </row>
    <row r="392" customHeight="1" spans="1:3">
      <c r="A392" s="45">
        <v>2050202</v>
      </c>
      <c r="B392" s="45" t="s">
        <v>1143</v>
      </c>
      <c r="C392" s="46">
        <v>16291</v>
      </c>
    </row>
    <row r="393" customHeight="1" spans="1:3">
      <c r="A393" s="45">
        <v>2050203</v>
      </c>
      <c r="B393" s="45" t="s">
        <v>1144</v>
      </c>
      <c r="C393" s="46">
        <v>48812</v>
      </c>
    </row>
    <row r="394" customHeight="1" spans="1:3">
      <c r="A394" s="45">
        <v>2050204</v>
      </c>
      <c r="B394" s="45" t="s">
        <v>1145</v>
      </c>
      <c r="C394" s="46">
        <v>17688</v>
      </c>
    </row>
    <row r="395" customHeight="1" spans="1:3">
      <c r="A395" s="45">
        <v>2050205</v>
      </c>
      <c r="B395" s="45" t="s">
        <v>1146</v>
      </c>
      <c r="C395" s="46">
        <v>79</v>
      </c>
    </row>
    <row r="396" customHeight="1" spans="1:3">
      <c r="A396" s="45">
        <v>2050299</v>
      </c>
      <c r="B396" s="45" t="s">
        <v>1147</v>
      </c>
      <c r="C396" s="46">
        <v>721</v>
      </c>
    </row>
    <row r="397" customHeight="1" spans="1:3">
      <c r="A397" s="45">
        <v>20503</v>
      </c>
      <c r="B397" s="72" t="s">
        <v>1148</v>
      </c>
      <c r="C397" s="26">
        <f>SUM(C398:C402)</f>
        <v>3829</v>
      </c>
    </row>
    <row r="398" customHeight="1" spans="1:3">
      <c r="A398" s="45">
        <v>2050301</v>
      </c>
      <c r="B398" s="45" t="s">
        <v>1149</v>
      </c>
      <c r="C398" s="46">
        <v>0</v>
      </c>
    </row>
    <row r="399" customHeight="1" spans="1:3">
      <c r="A399" s="45">
        <v>2050302</v>
      </c>
      <c r="B399" s="45" t="s">
        <v>1150</v>
      </c>
      <c r="C399" s="46">
        <v>3829</v>
      </c>
    </row>
    <row r="400" customHeight="1" spans="1:3">
      <c r="A400" s="45">
        <v>2050303</v>
      </c>
      <c r="B400" s="45" t="s">
        <v>1151</v>
      </c>
      <c r="C400" s="46">
        <v>0</v>
      </c>
    </row>
    <row r="401" customHeight="1" spans="1:3">
      <c r="A401" s="45">
        <v>2050305</v>
      </c>
      <c r="B401" s="45" t="s">
        <v>1152</v>
      </c>
      <c r="C401" s="46">
        <v>0</v>
      </c>
    </row>
    <row r="402" customHeight="1" spans="1:3">
      <c r="A402" s="45">
        <v>2050399</v>
      </c>
      <c r="B402" s="45" t="s">
        <v>1153</v>
      </c>
      <c r="C402" s="46">
        <v>0</v>
      </c>
    </row>
    <row r="403" customHeight="1" spans="1:3">
      <c r="A403" s="45">
        <v>20504</v>
      </c>
      <c r="B403" s="72" t="s">
        <v>1154</v>
      </c>
      <c r="C403" s="26">
        <f>SUM(C404:C408)</f>
        <v>0</v>
      </c>
    </row>
    <row r="404" customHeight="1" spans="1:3">
      <c r="A404" s="45">
        <v>2050401</v>
      </c>
      <c r="B404" s="45" t="s">
        <v>1155</v>
      </c>
      <c r="C404" s="46">
        <v>0</v>
      </c>
    </row>
    <row r="405" customHeight="1" spans="1:3">
      <c r="A405" s="45">
        <v>2050402</v>
      </c>
      <c r="B405" s="45" t="s">
        <v>1156</v>
      </c>
      <c r="C405" s="46">
        <v>0</v>
      </c>
    </row>
    <row r="406" customHeight="1" spans="1:3">
      <c r="A406" s="45">
        <v>2050403</v>
      </c>
      <c r="B406" s="45" t="s">
        <v>1157</v>
      </c>
      <c r="C406" s="46">
        <v>0</v>
      </c>
    </row>
    <row r="407" customHeight="1" spans="1:3">
      <c r="A407" s="45">
        <v>2050404</v>
      </c>
      <c r="B407" s="45" t="s">
        <v>1158</v>
      </c>
      <c r="C407" s="46">
        <v>0</v>
      </c>
    </row>
    <row r="408" customHeight="1" spans="1:3">
      <c r="A408" s="45">
        <v>2050499</v>
      </c>
      <c r="B408" s="45" t="s">
        <v>1159</v>
      </c>
      <c r="C408" s="46">
        <v>0</v>
      </c>
    </row>
    <row r="409" customHeight="1" spans="1:3">
      <c r="A409" s="45">
        <v>20505</v>
      </c>
      <c r="B409" s="72" t="s">
        <v>1160</v>
      </c>
      <c r="C409" s="26">
        <f>SUM(C410:C412)</f>
        <v>0</v>
      </c>
    </row>
    <row r="410" customHeight="1" spans="1:3">
      <c r="A410" s="45">
        <v>2050501</v>
      </c>
      <c r="B410" s="45" t="s">
        <v>1161</v>
      </c>
      <c r="C410" s="46">
        <v>0</v>
      </c>
    </row>
    <row r="411" customHeight="1" spans="1:3">
      <c r="A411" s="45">
        <v>2050502</v>
      </c>
      <c r="B411" s="45" t="s">
        <v>1162</v>
      </c>
      <c r="C411" s="46">
        <v>0</v>
      </c>
    </row>
    <row r="412" customHeight="1" spans="1:3">
      <c r="A412" s="45">
        <v>2050599</v>
      </c>
      <c r="B412" s="45" t="s">
        <v>1163</v>
      </c>
      <c r="C412" s="46">
        <v>0</v>
      </c>
    </row>
    <row r="413" customHeight="1" spans="1:3">
      <c r="A413" s="45">
        <v>20506</v>
      </c>
      <c r="B413" s="72" t="s">
        <v>1164</v>
      </c>
      <c r="C413" s="26">
        <f>SUM(C414:C416)</f>
        <v>0</v>
      </c>
    </row>
    <row r="414" customHeight="1" spans="1:3">
      <c r="A414" s="45">
        <v>2050601</v>
      </c>
      <c r="B414" s="45" t="s">
        <v>1165</v>
      </c>
      <c r="C414" s="46">
        <v>0</v>
      </c>
    </row>
    <row r="415" customHeight="1" spans="1:3">
      <c r="A415" s="45">
        <v>2050602</v>
      </c>
      <c r="B415" s="45" t="s">
        <v>1166</v>
      </c>
      <c r="C415" s="46">
        <v>0</v>
      </c>
    </row>
    <row r="416" customHeight="1" spans="1:3">
      <c r="A416" s="45">
        <v>2050699</v>
      </c>
      <c r="B416" s="45" t="s">
        <v>1167</v>
      </c>
      <c r="C416" s="46">
        <v>0</v>
      </c>
    </row>
    <row r="417" customHeight="1" spans="1:3">
      <c r="A417" s="45">
        <v>20507</v>
      </c>
      <c r="B417" s="72" t="s">
        <v>1168</v>
      </c>
      <c r="C417" s="26">
        <f>SUM(C418:C420)</f>
        <v>324</v>
      </c>
    </row>
    <row r="418" customHeight="1" spans="1:3">
      <c r="A418" s="45">
        <v>2050701</v>
      </c>
      <c r="B418" s="45" t="s">
        <v>1169</v>
      </c>
      <c r="C418" s="46">
        <v>324</v>
      </c>
    </row>
    <row r="419" customHeight="1" spans="1:3">
      <c r="A419" s="45">
        <v>2050702</v>
      </c>
      <c r="B419" s="45" t="s">
        <v>1170</v>
      </c>
      <c r="C419" s="46">
        <v>0</v>
      </c>
    </row>
    <row r="420" customHeight="1" spans="1:3">
      <c r="A420" s="45">
        <v>2050799</v>
      </c>
      <c r="B420" s="45" t="s">
        <v>1171</v>
      </c>
      <c r="C420" s="46">
        <v>0</v>
      </c>
    </row>
    <row r="421" customHeight="1" spans="1:3">
      <c r="A421" s="45">
        <v>20508</v>
      </c>
      <c r="B421" s="72" t="s">
        <v>1172</v>
      </c>
      <c r="C421" s="26">
        <f>SUM(C422:C426)</f>
        <v>1619</v>
      </c>
    </row>
    <row r="422" customHeight="1" spans="1:3">
      <c r="A422" s="45">
        <v>2050801</v>
      </c>
      <c r="B422" s="45" t="s">
        <v>1173</v>
      </c>
      <c r="C422" s="46">
        <v>591</v>
      </c>
    </row>
    <row r="423" customHeight="1" spans="1:3">
      <c r="A423" s="45">
        <v>2050802</v>
      </c>
      <c r="B423" s="45" t="s">
        <v>1174</v>
      </c>
      <c r="C423" s="46">
        <v>658</v>
      </c>
    </row>
    <row r="424" customHeight="1" spans="1:3">
      <c r="A424" s="45">
        <v>2050803</v>
      </c>
      <c r="B424" s="45" t="s">
        <v>1175</v>
      </c>
      <c r="C424" s="46">
        <v>370</v>
      </c>
    </row>
    <row r="425" customHeight="1" spans="1:3">
      <c r="A425" s="45">
        <v>2050804</v>
      </c>
      <c r="B425" s="45" t="s">
        <v>1176</v>
      </c>
      <c r="C425" s="46">
        <v>0</v>
      </c>
    </row>
    <row r="426" customHeight="1" spans="1:3">
      <c r="A426" s="45">
        <v>2050899</v>
      </c>
      <c r="B426" s="45" t="s">
        <v>1177</v>
      </c>
      <c r="C426" s="46">
        <v>0</v>
      </c>
    </row>
    <row r="427" customHeight="1" spans="1:3">
      <c r="A427" s="45">
        <v>20509</v>
      </c>
      <c r="B427" s="72" t="s">
        <v>1178</v>
      </c>
      <c r="C427" s="26">
        <f>SUM(C428:C433)</f>
        <v>1574</v>
      </c>
    </row>
    <row r="428" customHeight="1" spans="1:3">
      <c r="A428" s="45">
        <v>2050901</v>
      </c>
      <c r="B428" s="45" t="s">
        <v>1179</v>
      </c>
      <c r="C428" s="46">
        <v>1574</v>
      </c>
    </row>
    <row r="429" customHeight="1" spans="1:3">
      <c r="A429" s="45">
        <v>2050902</v>
      </c>
      <c r="B429" s="45" t="s">
        <v>1180</v>
      </c>
      <c r="C429" s="46">
        <v>0</v>
      </c>
    </row>
    <row r="430" customHeight="1" spans="1:3">
      <c r="A430" s="45">
        <v>2050903</v>
      </c>
      <c r="B430" s="45" t="s">
        <v>1181</v>
      </c>
      <c r="C430" s="46">
        <v>0</v>
      </c>
    </row>
    <row r="431" customHeight="1" spans="1:3">
      <c r="A431" s="45">
        <v>2050904</v>
      </c>
      <c r="B431" s="45" t="s">
        <v>1182</v>
      </c>
      <c r="C431" s="46">
        <v>0</v>
      </c>
    </row>
    <row r="432" customHeight="1" spans="1:3">
      <c r="A432" s="45">
        <v>2050905</v>
      </c>
      <c r="B432" s="45" t="s">
        <v>1183</v>
      </c>
      <c r="C432" s="46">
        <v>0</v>
      </c>
    </row>
    <row r="433" customHeight="1" spans="1:3">
      <c r="A433" s="45">
        <v>2050999</v>
      </c>
      <c r="B433" s="45" t="s">
        <v>1184</v>
      </c>
      <c r="C433" s="46">
        <v>0</v>
      </c>
    </row>
    <row r="434" customHeight="1" spans="1:3">
      <c r="A434" s="45">
        <v>20599</v>
      </c>
      <c r="B434" s="72" t="s">
        <v>1185</v>
      </c>
      <c r="C434" s="26">
        <f>C435</f>
        <v>562</v>
      </c>
    </row>
    <row r="435" customHeight="1" spans="1:3">
      <c r="A435" s="45">
        <v>2059999</v>
      </c>
      <c r="B435" s="45" t="s">
        <v>1186</v>
      </c>
      <c r="C435" s="46">
        <v>562</v>
      </c>
    </row>
    <row r="436" customHeight="1" spans="1:3">
      <c r="A436" s="45">
        <v>206</v>
      </c>
      <c r="B436" s="72" t="s">
        <v>1187</v>
      </c>
      <c r="C436" s="26">
        <f>SUM(C437,C442,C451,C457,C462,C467,C472,C479,C483,C487)</f>
        <v>10031</v>
      </c>
    </row>
    <row r="437" customHeight="1" spans="1:3">
      <c r="A437" s="45">
        <v>20601</v>
      </c>
      <c r="B437" s="72" t="s">
        <v>1188</v>
      </c>
      <c r="C437" s="26">
        <f>SUM(C438:C441)</f>
        <v>854</v>
      </c>
    </row>
    <row r="438" customHeight="1" spans="1:3">
      <c r="A438" s="45">
        <v>2060101</v>
      </c>
      <c r="B438" s="45" t="s">
        <v>911</v>
      </c>
      <c r="C438" s="46">
        <v>491</v>
      </c>
    </row>
    <row r="439" customHeight="1" spans="1:3">
      <c r="A439" s="45">
        <v>2060102</v>
      </c>
      <c r="B439" s="45" t="s">
        <v>912</v>
      </c>
      <c r="C439" s="46">
        <v>11</v>
      </c>
    </row>
    <row r="440" customHeight="1" spans="1:3">
      <c r="A440" s="45">
        <v>2060103</v>
      </c>
      <c r="B440" s="45" t="s">
        <v>913</v>
      </c>
      <c r="C440" s="46">
        <v>0</v>
      </c>
    </row>
    <row r="441" customHeight="1" spans="1:3">
      <c r="A441" s="45">
        <v>2060199</v>
      </c>
      <c r="B441" s="45" t="s">
        <v>1189</v>
      </c>
      <c r="C441" s="46">
        <v>352</v>
      </c>
    </row>
    <row r="442" customHeight="1" spans="1:3">
      <c r="A442" s="45">
        <v>20602</v>
      </c>
      <c r="B442" s="72" t="s">
        <v>1190</v>
      </c>
      <c r="C442" s="26">
        <f>SUM(C443:C450)</f>
        <v>0</v>
      </c>
    </row>
    <row r="443" customHeight="1" spans="1:3">
      <c r="A443" s="45">
        <v>2060201</v>
      </c>
      <c r="B443" s="45" t="s">
        <v>1191</v>
      </c>
      <c r="C443" s="46">
        <v>0</v>
      </c>
    </row>
    <row r="444" customHeight="1" spans="1:3">
      <c r="A444" s="45">
        <v>2060203</v>
      </c>
      <c r="B444" s="45" t="s">
        <v>1192</v>
      </c>
      <c r="C444" s="46">
        <v>0</v>
      </c>
    </row>
    <row r="445" customHeight="1" spans="1:3">
      <c r="A445" s="45">
        <v>2060204</v>
      </c>
      <c r="B445" s="45" t="s">
        <v>1193</v>
      </c>
      <c r="C445" s="46">
        <v>0</v>
      </c>
    </row>
    <row r="446" customHeight="1" spans="1:3">
      <c r="A446" s="45">
        <v>2060205</v>
      </c>
      <c r="B446" s="45" t="s">
        <v>1194</v>
      </c>
      <c r="C446" s="46">
        <v>0</v>
      </c>
    </row>
    <row r="447" customHeight="1" spans="1:3">
      <c r="A447" s="45">
        <v>2060206</v>
      </c>
      <c r="B447" s="45" t="s">
        <v>1195</v>
      </c>
      <c r="C447" s="46">
        <v>0</v>
      </c>
    </row>
    <row r="448" customHeight="1" spans="1:3">
      <c r="A448" s="45">
        <v>2060207</v>
      </c>
      <c r="B448" s="45" t="s">
        <v>1196</v>
      </c>
      <c r="C448" s="46">
        <v>0</v>
      </c>
    </row>
    <row r="449" customHeight="1" spans="1:3">
      <c r="A449" s="45">
        <v>2060208</v>
      </c>
      <c r="B449" s="45" t="s">
        <v>1197</v>
      </c>
      <c r="C449" s="46">
        <v>0</v>
      </c>
    </row>
    <row r="450" customHeight="1" spans="1:3">
      <c r="A450" s="45">
        <v>2060299</v>
      </c>
      <c r="B450" s="45" t="s">
        <v>1198</v>
      </c>
      <c r="C450" s="46">
        <v>0</v>
      </c>
    </row>
    <row r="451" customHeight="1" spans="1:3">
      <c r="A451" s="45">
        <v>20603</v>
      </c>
      <c r="B451" s="72" t="s">
        <v>1199</v>
      </c>
      <c r="C451" s="26">
        <f>SUM(C452:C456)</f>
        <v>0</v>
      </c>
    </row>
    <row r="452" customHeight="1" spans="1:3">
      <c r="A452" s="45">
        <v>2060301</v>
      </c>
      <c r="B452" s="45" t="s">
        <v>1191</v>
      </c>
      <c r="C452" s="46">
        <v>0</v>
      </c>
    </row>
    <row r="453" customHeight="1" spans="1:3">
      <c r="A453" s="45">
        <v>2060302</v>
      </c>
      <c r="B453" s="45" t="s">
        <v>1200</v>
      </c>
      <c r="C453" s="46">
        <v>0</v>
      </c>
    </row>
    <row r="454" customHeight="1" spans="1:3">
      <c r="A454" s="45">
        <v>2060303</v>
      </c>
      <c r="B454" s="45" t="s">
        <v>1201</v>
      </c>
      <c r="C454" s="46">
        <v>0</v>
      </c>
    </row>
    <row r="455" customHeight="1" spans="1:3">
      <c r="A455" s="45">
        <v>2060304</v>
      </c>
      <c r="B455" s="45" t="s">
        <v>1202</v>
      </c>
      <c r="C455" s="46">
        <v>0</v>
      </c>
    </row>
    <row r="456" customHeight="1" spans="1:3">
      <c r="A456" s="45">
        <v>2060399</v>
      </c>
      <c r="B456" s="45" t="s">
        <v>1203</v>
      </c>
      <c r="C456" s="46">
        <v>0</v>
      </c>
    </row>
    <row r="457" customHeight="1" spans="1:3">
      <c r="A457" s="45">
        <v>20604</v>
      </c>
      <c r="B457" s="72" t="s">
        <v>1204</v>
      </c>
      <c r="C457" s="26">
        <f>SUM(C458:C461)</f>
        <v>238</v>
      </c>
    </row>
    <row r="458" customHeight="1" spans="1:3">
      <c r="A458" s="45">
        <v>2060401</v>
      </c>
      <c r="B458" s="45" t="s">
        <v>1191</v>
      </c>
      <c r="C458" s="46">
        <v>0</v>
      </c>
    </row>
    <row r="459" customHeight="1" spans="1:3">
      <c r="A459" s="45">
        <v>2060404</v>
      </c>
      <c r="B459" s="45" t="s">
        <v>1205</v>
      </c>
      <c r="C459" s="46">
        <v>238</v>
      </c>
    </row>
    <row r="460" customHeight="1" spans="1:3">
      <c r="A460" s="45">
        <v>2060405</v>
      </c>
      <c r="B460" s="45" t="s">
        <v>1206</v>
      </c>
      <c r="C460" s="46">
        <v>0</v>
      </c>
    </row>
    <row r="461" customHeight="1" spans="1:3">
      <c r="A461" s="45">
        <v>2060499</v>
      </c>
      <c r="B461" s="45" t="s">
        <v>1207</v>
      </c>
      <c r="C461" s="46">
        <v>0</v>
      </c>
    </row>
    <row r="462" customHeight="1" spans="1:3">
      <c r="A462" s="45">
        <v>20605</v>
      </c>
      <c r="B462" s="72" t="s">
        <v>1208</v>
      </c>
      <c r="C462" s="26">
        <f>SUM(C463:C466)</f>
        <v>251</v>
      </c>
    </row>
    <row r="463" customHeight="1" spans="1:3">
      <c r="A463" s="45">
        <v>2060501</v>
      </c>
      <c r="B463" s="45" t="s">
        <v>1191</v>
      </c>
      <c r="C463" s="46">
        <v>0</v>
      </c>
    </row>
    <row r="464" customHeight="1" spans="1:3">
      <c r="A464" s="45">
        <v>2060502</v>
      </c>
      <c r="B464" s="45" t="s">
        <v>1209</v>
      </c>
      <c r="C464" s="46">
        <v>0</v>
      </c>
    </row>
    <row r="465" customHeight="1" spans="1:3">
      <c r="A465" s="45">
        <v>2060503</v>
      </c>
      <c r="B465" s="45" t="s">
        <v>1210</v>
      </c>
      <c r="C465" s="46">
        <v>0</v>
      </c>
    </row>
    <row r="466" customHeight="1" spans="1:3">
      <c r="A466" s="45">
        <v>2060599</v>
      </c>
      <c r="B466" s="45" t="s">
        <v>1211</v>
      </c>
      <c r="C466" s="46">
        <v>251</v>
      </c>
    </row>
    <row r="467" customHeight="1" spans="1:3">
      <c r="A467" s="45">
        <v>20606</v>
      </c>
      <c r="B467" s="72" t="s">
        <v>1212</v>
      </c>
      <c r="C467" s="26">
        <f>SUM(C468:C471)</f>
        <v>0</v>
      </c>
    </row>
    <row r="468" customHeight="1" spans="1:3">
      <c r="A468" s="45">
        <v>2060601</v>
      </c>
      <c r="B468" s="45" t="s">
        <v>1213</v>
      </c>
      <c r="C468" s="46">
        <v>0</v>
      </c>
    </row>
    <row r="469" customHeight="1" spans="1:3">
      <c r="A469" s="45">
        <v>2060602</v>
      </c>
      <c r="B469" s="45" t="s">
        <v>1214</v>
      </c>
      <c r="C469" s="46">
        <v>0</v>
      </c>
    </row>
    <row r="470" customHeight="1" spans="1:3">
      <c r="A470" s="45">
        <v>2060603</v>
      </c>
      <c r="B470" s="45" t="s">
        <v>1215</v>
      </c>
      <c r="C470" s="46">
        <v>0</v>
      </c>
    </row>
    <row r="471" customHeight="1" spans="1:3">
      <c r="A471" s="45">
        <v>2060699</v>
      </c>
      <c r="B471" s="45" t="s">
        <v>1216</v>
      </c>
      <c r="C471" s="46">
        <v>0</v>
      </c>
    </row>
    <row r="472" customHeight="1" spans="1:3">
      <c r="A472" s="45">
        <v>20607</v>
      </c>
      <c r="B472" s="72" t="s">
        <v>1217</v>
      </c>
      <c r="C472" s="26">
        <f>SUM(C473:C478)</f>
        <v>159</v>
      </c>
    </row>
    <row r="473" customHeight="1" spans="1:3">
      <c r="A473" s="45">
        <v>2060701</v>
      </c>
      <c r="B473" s="45" t="s">
        <v>1191</v>
      </c>
      <c r="C473" s="46">
        <v>80</v>
      </c>
    </row>
    <row r="474" customHeight="1" spans="1:3">
      <c r="A474" s="45">
        <v>2060702</v>
      </c>
      <c r="B474" s="45" t="s">
        <v>1218</v>
      </c>
      <c r="C474" s="46">
        <v>50</v>
      </c>
    </row>
    <row r="475" customHeight="1" spans="1:3">
      <c r="A475" s="45">
        <v>2060703</v>
      </c>
      <c r="B475" s="45" t="s">
        <v>1219</v>
      </c>
      <c r="C475" s="46">
        <v>0</v>
      </c>
    </row>
    <row r="476" customHeight="1" spans="1:3">
      <c r="A476" s="45">
        <v>2060704</v>
      </c>
      <c r="B476" s="45" t="s">
        <v>1220</v>
      </c>
      <c r="C476" s="46">
        <v>0</v>
      </c>
    </row>
    <row r="477" customHeight="1" spans="1:3">
      <c r="A477" s="45">
        <v>2060705</v>
      </c>
      <c r="B477" s="45" t="s">
        <v>1221</v>
      </c>
      <c r="C477" s="46">
        <v>13</v>
      </c>
    </row>
    <row r="478" customHeight="1" spans="1:3">
      <c r="A478" s="45">
        <v>2060799</v>
      </c>
      <c r="B478" s="45" t="s">
        <v>1222</v>
      </c>
      <c r="C478" s="46">
        <v>16</v>
      </c>
    </row>
    <row r="479" customHeight="1" spans="1:3">
      <c r="A479" s="45">
        <v>20608</v>
      </c>
      <c r="B479" s="72" t="s">
        <v>1223</v>
      </c>
      <c r="C479" s="26">
        <f>SUM(C480:C482)</f>
        <v>0</v>
      </c>
    </row>
    <row r="480" customHeight="1" spans="1:3">
      <c r="A480" s="45">
        <v>2060801</v>
      </c>
      <c r="B480" s="45" t="s">
        <v>1224</v>
      </c>
      <c r="C480" s="46">
        <v>0</v>
      </c>
    </row>
    <row r="481" customHeight="1" spans="1:3">
      <c r="A481" s="45">
        <v>2060802</v>
      </c>
      <c r="B481" s="45" t="s">
        <v>1225</v>
      </c>
      <c r="C481" s="46">
        <v>0</v>
      </c>
    </row>
    <row r="482" customHeight="1" spans="1:3">
      <c r="A482" s="45">
        <v>2060899</v>
      </c>
      <c r="B482" s="45" t="s">
        <v>1226</v>
      </c>
      <c r="C482" s="46">
        <v>0</v>
      </c>
    </row>
    <row r="483" customHeight="1" spans="1:3">
      <c r="A483" s="45">
        <v>20609</v>
      </c>
      <c r="B483" s="72" t="s">
        <v>1227</v>
      </c>
      <c r="C483" s="26">
        <f>SUM(C484:C486)</f>
        <v>0</v>
      </c>
    </row>
    <row r="484" customHeight="1" spans="1:3">
      <c r="A484" s="45">
        <v>2060901</v>
      </c>
      <c r="B484" s="45" t="s">
        <v>1228</v>
      </c>
      <c r="C484" s="46">
        <v>0</v>
      </c>
    </row>
    <row r="485" customHeight="1" spans="1:3">
      <c r="A485" s="45">
        <v>2060902</v>
      </c>
      <c r="B485" s="45" t="s">
        <v>1229</v>
      </c>
      <c r="C485" s="46">
        <v>0</v>
      </c>
    </row>
    <row r="486" customHeight="1" spans="1:3">
      <c r="A486" s="45">
        <v>2060999</v>
      </c>
      <c r="B486" s="45" t="s">
        <v>1230</v>
      </c>
      <c r="C486" s="46">
        <v>0</v>
      </c>
    </row>
    <row r="487" customHeight="1" spans="1:3">
      <c r="A487" s="45">
        <v>20699</v>
      </c>
      <c r="B487" s="72" t="s">
        <v>1231</v>
      </c>
      <c r="C487" s="26">
        <f>SUM(C488:C491)</f>
        <v>8529</v>
      </c>
    </row>
    <row r="488" customHeight="1" spans="1:3">
      <c r="A488" s="45">
        <v>2069901</v>
      </c>
      <c r="B488" s="45" t="s">
        <v>1232</v>
      </c>
      <c r="C488" s="46">
        <v>199</v>
      </c>
    </row>
    <row r="489" customHeight="1" spans="1:3">
      <c r="A489" s="45">
        <v>2069902</v>
      </c>
      <c r="B489" s="45" t="s">
        <v>1233</v>
      </c>
      <c r="C489" s="46">
        <v>0</v>
      </c>
    </row>
    <row r="490" customHeight="1" spans="1:3">
      <c r="A490" s="45">
        <v>2069903</v>
      </c>
      <c r="B490" s="45" t="s">
        <v>1234</v>
      </c>
      <c r="C490" s="46">
        <v>0</v>
      </c>
    </row>
    <row r="491" customHeight="1" spans="1:3">
      <c r="A491" s="45">
        <v>2069999</v>
      </c>
      <c r="B491" s="45" t="s">
        <v>1235</v>
      </c>
      <c r="C491" s="46">
        <v>8330</v>
      </c>
    </row>
    <row r="492" customHeight="1" spans="1:3">
      <c r="A492" s="45">
        <v>207</v>
      </c>
      <c r="B492" s="72" t="s">
        <v>1236</v>
      </c>
      <c r="C492" s="26">
        <f>SUM(C493,C509,C517,C528,C537,C545)</f>
        <v>7261</v>
      </c>
    </row>
    <row r="493" customHeight="1" spans="1:3">
      <c r="A493" s="45">
        <v>20701</v>
      </c>
      <c r="B493" s="72" t="s">
        <v>1237</v>
      </c>
      <c r="C493" s="26">
        <f>SUM(C494:C508)</f>
        <v>3273</v>
      </c>
    </row>
    <row r="494" customHeight="1" spans="1:3">
      <c r="A494" s="45">
        <v>2070101</v>
      </c>
      <c r="B494" s="45" t="s">
        <v>911</v>
      </c>
      <c r="C494" s="46">
        <v>486</v>
      </c>
    </row>
    <row r="495" customHeight="1" spans="1:3">
      <c r="A495" s="45">
        <v>2070102</v>
      </c>
      <c r="B495" s="45" t="s">
        <v>912</v>
      </c>
      <c r="C495" s="46">
        <v>91</v>
      </c>
    </row>
    <row r="496" customHeight="1" spans="1:3">
      <c r="A496" s="45">
        <v>2070103</v>
      </c>
      <c r="B496" s="45" t="s">
        <v>913</v>
      </c>
      <c r="C496" s="46">
        <v>0</v>
      </c>
    </row>
    <row r="497" customHeight="1" spans="1:3">
      <c r="A497" s="45">
        <v>2070104</v>
      </c>
      <c r="B497" s="45" t="s">
        <v>1238</v>
      </c>
      <c r="C497" s="46">
        <v>90</v>
      </c>
    </row>
    <row r="498" customHeight="1" spans="1:3">
      <c r="A498" s="45">
        <v>2070105</v>
      </c>
      <c r="B498" s="45" t="s">
        <v>1239</v>
      </c>
      <c r="C498" s="46">
        <v>0</v>
      </c>
    </row>
    <row r="499" customHeight="1" spans="1:3">
      <c r="A499" s="45">
        <v>2070106</v>
      </c>
      <c r="B499" s="45" t="s">
        <v>1240</v>
      </c>
      <c r="C499" s="46">
        <v>0</v>
      </c>
    </row>
    <row r="500" customHeight="1" spans="1:3">
      <c r="A500" s="45">
        <v>2070107</v>
      </c>
      <c r="B500" s="45" t="s">
        <v>1241</v>
      </c>
      <c r="C500" s="46">
        <v>77</v>
      </c>
    </row>
    <row r="501" customHeight="1" spans="1:3">
      <c r="A501" s="45">
        <v>2070108</v>
      </c>
      <c r="B501" s="45" t="s">
        <v>1242</v>
      </c>
      <c r="C501" s="46">
        <v>20</v>
      </c>
    </row>
    <row r="502" customHeight="1" spans="1:3">
      <c r="A502" s="45">
        <v>2070109</v>
      </c>
      <c r="B502" s="45" t="s">
        <v>1243</v>
      </c>
      <c r="C502" s="46">
        <v>96</v>
      </c>
    </row>
    <row r="503" customHeight="1" spans="1:3">
      <c r="A503" s="45">
        <v>2070110</v>
      </c>
      <c r="B503" s="45" t="s">
        <v>1244</v>
      </c>
      <c r="C503" s="46">
        <v>0</v>
      </c>
    </row>
    <row r="504" customHeight="1" spans="1:3">
      <c r="A504" s="45">
        <v>2070111</v>
      </c>
      <c r="B504" s="45" t="s">
        <v>1245</v>
      </c>
      <c r="C504" s="46">
        <v>0</v>
      </c>
    </row>
    <row r="505" customHeight="1" spans="1:3">
      <c r="A505" s="45">
        <v>2070112</v>
      </c>
      <c r="B505" s="45" t="s">
        <v>1246</v>
      </c>
      <c r="C505" s="46">
        <v>229</v>
      </c>
    </row>
    <row r="506" customHeight="1" spans="1:3">
      <c r="A506" s="45">
        <v>2070113</v>
      </c>
      <c r="B506" s="45" t="s">
        <v>1247</v>
      </c>
      <c r="C506" s="46">
        <v>1995</v>
      </c>
    </row>
    <row r="507" customHeight="1" spans="1:3">
      <c r="A507" s="45">
        <v>2070114</v>
      </c>
      <c r="B507" s="45" t="s">
        <v>1248</v>
      </c>
      <c r="C507" s="46">
        <v>0</v>
      </c>
    </row>
    <row r="508" customHeight="1" spans="1:3">
      <c r="A508" s="45">
        <v>2070199</v>
      </c>
      <c r="B508" s="45" t="s">
        <v>1249</v>
      </c>
      <c r="C508" s="46">
        <v>189</v>
      </c>
    </row>
    <row r="509" customHeight="1" spans="1:3">
      <c r="A509" s="45">
        <v>20702</v>
      </c>
      <c r="B509" s="72" t="s">
        <v>1250</v>
      </c>
      <c r="C509" s="26">
        <f>SUM(C510:C516)</f>
        <v>1288</v>
      </c>
    </row>
    <row r="510" customHeight="1" spans="1:3">
      <c r="A510" s="45">
        <v>2070201</v>
      </c>
      <c r="B510" s="45" t="s">
        <v>911</v>
      </c>
      <c r="C510" s="46">
        <v>120</v>
      </c>
    </row>
    <row r="511" customHeight="1" spans="1:3">
      <c r="A511" s="45">
        <v>2070202</v>
      </c>
      <c r="B511" s="45" t="s">
        <v>912</v>
      </c>
      <c r="C511" s="46">
        <v>0</v>
      </c>
    </row>
    <row r="512" customHeight="1" spans="1:3">
      <c r="A512" s="45">
        <v>2070203</v>
      </c>
      <c r="B512" s="45" t="s">
        <v>913</v>
      </c>
      <c r="C512" s="46">
        <v>0</v>
      </c>
    </row>
    <row r="513" customHeight="1" spans="1:3">
      <c r="A513" s="45">
        <v>2070204</v>
      </c>
      <c r="B513" s="45" t="s">
        <v>1251</v>
      </c>
      <c r="C513" s="46">
        <v>1113</v>
      </c>
    </row>
    <row r="514" customHeight="1" spans="1:3">
      <c r="A514" s="45">
        <v>2070205</v>
      </c>
      <c r="B514" s="45" t="s">
        <v>1252</v>
      </c>
      <c r="C514" s="46">
        <v>0</v>
      </c>
    </row>
    <row r="515" customHeight="1" spans="1:3">
      <c r="A515" s="45">
        <v>2070206</v>
      </c>
      <c r="B515" s="45" t="s">
        <v>1253</v>
      </c>
      <c r="C515" s="46">
        <v>0</v>
      </c>
    </row>
    <row r="516" customHeight="1" spans="1:3">
      <c r="A516" s="45">
        <v>2070299</v>
      </c>
      <c r="B516" s="45" t="s">
        <v>1254</v>
      </c>
      <c r="C516" s="46">
        <v>55</v>
      </c>
    </row>
    <row r="517" customHeight="1" spans="1:3">
      <c r="A517" s="45">
        <v>20703</v>
      </c>
      <c r="B517" s="72" t="s">
        <v>1255</v>
      </c>
      <c r="C517" s="26">
        <f>SUM(C518:C527)</f>
        <v>651</v>
      </c>
    </row>
    <row r="518" customHeight="1" spans="1:3">
      <c r="A518" s="45">
        <v>2070301</v>
      </c>
      <c r="B518" s="45" t="s">
        <v>911</v>
      </c>
      <c r="C518" s="46">
        <v>0</v>
      </c>
    </row>
    <row r="519" customHeight="1" spans="1:3">
      <c r="A519" s="45">
        <v>2070302</v>
      </c>
      <c r="B519" s="45" t="s">
        <v>912</v>
      </c>
      <c r="C519" s="46">
        <v>0</v>
      </c>
    </row>
    <row r="520" customHeight="1" spans="1:3">
      <c r="A520" s="45">
        <v>2070303</v>
      </c>
      <c r="B520" s="45" t="s">
        <v>913</v>
      </c>
      <c r="C520" s="46">
        <v>0</v>
      </c>
    </row>
    <row r="521" customHeight="1" spans="1:3">
      <c r="A521" s="45">
        <v>2070304</v>
      </c>
      <c r="B521" s="45" t="s">
        <v>1256</v>
      </c>
      <c r="C521" s="46">
        <v>0</v>
      </c>
    </row>
    <row r="522" customHeight="1" spans="1:3">
      <c r="A522" s="45">
        <v>2070305</v>
      </c>
      <c r="B522" s="45" t="s">
        <v>1257</v>
      </c>
      <c r="C522" s="46">
        <v>0</v>
      </c>
    </row>
    <row r="523" customHeight="1" spans="1:3">
      <c r="A523" s="45">
        <v>2070306</v>
      </c>
      <c r="B523" s="45" t="s">
        <v>1258</v>
      </c>
      <c r="C523" s="46">
        <v>0</v>
      </c>
    </row>
    <row r="524" customHeight="1" spans="1:3">
      <c r="A524" s="45">
        <v>2070307</v>
      </c>
      <c r="B524" s="45" t="s">
        <v>1259</v>
      </c>
      <c r="C524" s="46">
        <v>0</v>
      </c>
    </row>
    <row r="525" customHeight="1" spans="1:3">
      <c r="A525" s="45">
        <v>2070308</v>
      </c>
      <c r="B525" s="45" t="s">
        <v>1260</v>
      </c>
      <c r="C525" s="46">
        <v>0</v>
      </c>
    </row>
    <row r="526" customHeight="1" spans="1:3">
      <c r="A526" s="45">
        <v>2070309</v>
      </c>
      <c r="B526" s="45" t="s">
        <v>1261</v>
      </c>
      <c r="C526" s="46">
        <v>528</v>
      </c>
    </row>
    <row r="527" customHeight="1" spans="1:3">
      <c r="A527" s="45">
        <v>2070399</v>
      </c>
      <c r="B527" s="45" t="s">
        <v>1262</v>
      </c>
      <c r="C527" s="46">
        <v>123</v>
      </c>
    </row>
    <row r="528" customHeight="1" spans="1:3">
      <c r="A528" s="45">
        <v>20706</v>
      </c>
      <c r="B528" s="25" t="s">
        <v>1263</v>
      </c>
      <c r="C528" s="26">
        <f>SUM(C529:C536)</f>
        <v>0</v>
      </c>
    </row>
    <row r="529" customHeight="1" spans="1:3">
      <c r="A529" s="45">
        <v>2070601</v>
      </c>
      <c r="B529" s="28" t="s">
        <v>911</v>
      </c>
      <c r="C529" s="46">
        <v>0</v>
      </c>
    </row>
    <row r="530" customHeight="1" spans="1:3">
      <c r="A530" s="45">
        <v>2070602</v>
      </c>
      <c r="B530" s="28" t="s">
        <v>912</v>
      </c>
      <c r="C530" s="46">
        <v>0</v>
      </c>
    </row>
    <row r="531" customHeight="1" spans="1:3">
      <c r="A531" s="45">
        <v>2070603</v>
      </c>
      <c r="B531" s="28" t="s">
        <v>913</v>
      </c>
      <c r="C531" s="46">
        <v>0</v>
      </c>
    </row>
    <row r="532" customHeight="1" spans="1:3">
      <c r="A532" s="45">
        <v>2070604</v>
      </c>
      <c r="B532" s="28" t="s">
        <v>1264</v>
      </c>
      <c r="C532" s="46">
        <v>0</v>
      </c>
    </row>
    <row r="533" customHeight="1" spans="1:3">
      <c r="A533" s="45">
        <v>2070605</v>
      </c>
      <c r="B533" s="28" t="s">
        <v>1265</v>
      </c>
      <c r="C533" s="46">
        <v>0</v>
      </c>
    </row>
    <row r="534" customHeight="1" spans="1:3">
      <c r="A534" s="45">
        <v>2070606</v>
      </c>
      <c r="B534" s="28" t="s">
        <v>1266</v>
      </c>
      <c r="C534" s="46">
        <v>0</v>
      </c>
    </row>
    <row r="535" customHeight="1" spans="1:3">
      <c r="A535" s="45">
        <v>2070607</v>
      </c>
      <c r="B535" s="28" t="s">
        <v>1267</v>
      </c>
      <c r="C535" s="46">
        <v>0</v>
      </c>
    </row>
    <row r="536" customHeight="1" spans="1:3">
      <c r="A536" s="45">
        <v>2070699</v>
      </c>
      <c r="B536" s="28" t="s">
        <v>1268</v>
      </c>
      <c r="C536" s="46">
        <v>0</v>
      </c>
    </row>
    <row r="537" customHeight="1" spans="1:3">
      <c r="A537" s="45">
        <v>20708</v>
      </c>
      <c r="B537" s="25" t="s">
        <v>1269</v>
      </c>
      <c r="C537" s="26">
        <f>SUM(C538:C544)</f>
        <v>1631</v>
      </c>
    </row>
    <row r="538" customHeight="1" spans="1:3">
      <c r="A538" s="45">
        <v>2070801</v>
      </c>
      <c r="B538" s="28" t="s">
        <v>911</v>
      </c>
      <c r="C538" s="46">
        <v>1061</v>
      </c>
    </row>
    <row r="539" customHeight="1" spans="1:3">
      <c r="A539" s="45">
        <v>2070802</v>
      </c>
      <c r="B539" s="28" t="s">
        <v>912</v>
      </c>
      <c r="C539" s="46">
        <v>158</v>
      </c>
    </row>
    <row r="540" customHeight="1" spans="1:3">
      <c r="A540" s="45">
        <v>2070803</v>
      </c>
      <c r="B540" s="28" t="s">
        <v>913</v>
      </c>
      <c r="C540" s="46">
        <v>0</v>
      </c>
    </row>
    <row r="541" customHeight="1" spans="1:3">
      <c r="A541" s="45">
        <v>2070806</v>
      </c>
      <c r="B541" s="28" t="s">
        <v>1270</v>
      </c>
      <c r="C541" s="46">
        <v>0</v>
      </c>
    </row>
    <row r="542" customHeight="1" spans="1:3">
      <c r="A542" s="45">
        <v>2070807</v>
      </c>
      <c r="B542" s="28" t="s">
        <v>1271</v>
      </c>
      <c r="C542" s="46">
        <v>0</v>
      </c>
    </row>
    <row r="543" customHeight="1" spans="1:3">
      <c r="A543" s="45">
        <v>2070808</v>
      </c>
      <c r="B543" s="28" t="s">
        <v>1272</v>
      </c>
      <c r="C543" s="46">
        <v>404</v>
      </c>
    </row>
    <row r="544" customHeight="1" spans="1:3">
      <c r="A544" s="45">
        <v>2070899</v>
      </c>
      <c r="B544" s="28" t="s">
        <v>1273</v>
      </c>
      <c r="C544" s="46">
        <v>8</v>
      </c>
    </row>
    <row r="545" customHeight="1" spans="1:3">
      <c r="A545" s="45">
        <v>20799</v>
      </c>
      <c r="B545" s="72" t="s">
        <v>1274</v>
      </c>
      <c r="C545" s="26">
        <f>SUM(C546:C548)</f>
        <v>418</v>
      </c>
    </row>
    <row r="546" customHeight="1" spans="1:3">
      <c r="A546" s="45">
        <v>2079902</v>
      </c>
      <c r="B546" s="45" t="s">
        <v>1275</v>
      </c>
      <c r="C546" s="46">
        <v>0</v>
      </c>
    </row>
    <row r="547" customHeight="1" spans="1:3">
      <c r="A547" s="45">
        <v>2079903</v>
      </c>
      <c r="B547" s="45" t="s">
        <v>1276</v>
      </c>
      <c r="C547" s="46">
        <v>0</v>
      </c>
    </row>
    <row r="548" customHeight="1" spans="1:3">
      <c r="A548" s="45">
        <v>2079999</v>
      </c>
      <c r="B548" s="45" t="s">
        <v>1277</v>
      </c>
      <c r="C548" s="46">
        <v>418</v>
      </c>
    </row>
    <row r="549" customHeight="1" spans="1:3">
      <c r="A549" s="45">
        <v>208</v>
      </c>
      <c r="B549" s="72" t="s">
        <v>1278</v>
      </c>
      <c r="C549" s="26">
        <f>SUM(C550,C569,C577,C579,C588,C592,C602,C611,C618,C626,C635,C641,C644,C647,C650,C653,C656,C660,C664,C672,C675)</f>
        <v>82403</v>
      </c>
    </row>
    <row r="550" customHeight="1" spans="1:3">
      <c r="A550" s="45">
        <v>20801</v>
      </c>
      <c r="B550" s="72" t="s">
        <v>1279</v>
      </c>
      <c r="C550" s="26">
        <f>SUM(C551:C568)</f>
        <v>2125</v>
      </c>
    </row>
    <row r="551" customHeight="1" spans="1:3">
      <c r="A551" s="45">
        <v>2080101</v>
      </c>
      <c r="B551" s="45" t="s">
        <v>911</v>
      </c>
      <c r="C551" s="46">
        <v>854</v>
      </c>
    </row>
    <row r="552" customHeight="1" spans="1:3">
      <c r="A552" s="45">
        <v>2080102</v>
      </c>
      <c r="B552" s="45" t="s">
        <v>912</v>
      </c>
      <c r="C552" s="46">
        <v>335</v>
      </c>
    </row>
    <row r="553" customHeight="1" spans="1:3">
      <c r="A553" s="45">
        <v>2080103</v>
      </c>
      <c r="B553" s="45" t="s">
        <v>913</v>
      </c>
      <c r="C553" s="46">
        <v>0</v>
      </c>
    </row>
    <row r="554" customHeight="1" spans="1:3">
      <c r="A554" s="45">
        <v>2080104</v>
      </c>
      <c r="B554" s="45" t="s">
        <v>1280</v>
      </c>
      <c r="C554" s="46">
        <v>0</v>
      </c>
    </row>
    <row r="555" customHeight="1" spans="1:3">
      <c r="A555" s="45">
        <v>2080105</v>
      </c>
      <c r="B555" s="45" t="s">
        <v>1281</v>
      </c>
      <c r="C555" s="46">
        <v>0</v>
      </c>
    </row>
    <row r="556" customHeight="1" spans="1:3">
      <c r="A556" s="45">
        <v>2080106</v>
      </c>
      <c r="B556" s="45" t="s">
        <v>1282</v>
      </c>
      <c r="C556" s="46">
        <v>255</v>
      </c>
    </row>
    <row r="557" customHeight="1" spans="1:3">
      <c r="A557" s="45">
        <v>2080107</v>
      </c>
      <c r="B557" s="45" t="s">
        <v>1283</v>
      </c>
      <c r="C557" s="46">
        <v>0</v>
      </c>
    </row>
    <row r="558" customHeight="1" spans="1:3">
      <c r="A558" s="45">
        <v>2080108</v>
      </c>
      <c r="B558" s="45" t="s">
        <v>952</v>
      </c>
      <c r="C558" s="46">
        <v>0</v>
      </c>
    </row>
    <row r="559" customHeight="1" spans="1:3">
      <c r="A559" s="45">
        <v>2080109</v>
      </c>
      <c r="B559" s="45" t="s">
        <v>1284</v>
      </c>
      <c r="C559" s="46">
        <v>614</v>
      </c>
    </row>
    <row r="560" customHeight="1" spans="1:3">
      <c r="A560" s="45">
        <v>2080110</v>
      </c>
      <c r="B560" s="45" t="s">
        <v>1285</v>
      </c>
      <c r="C560" s="46">
        <v>20</v>
      </c>
    </row>
    <row r="561" customHeight="1" spans="1:3">
      <c r="A561" s="45">
        <v>2080111</v>
      </c>
      <c r="B561" s="45" t="s">
        <v>1286</v>
      </c>
      <c r="C561" s="46">
        <v>0</v>
      </c>
    </row>
    <row r="562" customHeight="1" spans="1:3">
      <c r="A562" s="45">
        <v>2080112</v>
      </c>
      <c r="B562" s="45" t="s">
        <v>1287</v>
      </c>
      <c r="C562" s="46">
        <v>0</v>
      </c>
    </row>
    <row r="563" customHeight="1" spans="1:3">
      <c r="A563" s="45">
        <v>2080113</v>
      </c>
      <c r="B563" s="45" t="s">
        <v>1288</v>
      </c>
      <c r="C563" s="46">
        <v>0</v>
      </c>
    </row>
    <row r="564" customHeight="1" spans="1:3">
      <c r="A564" s="45">
        <v>2080114</v>
      </c>
      <c r="B564" s="45" t="s">
        <v>1289</v>
      </c>
      <c r="C564" s="46">
        <v>0</v>
      </c>
    </row>
    <row r="565" customHeight="1" spans="1:3">
      <c r="A565" s="45">
        <v>2080115</v>
      </c>
      <c r="B565" s="45" t="s">
        <v>1290</v>
      </c>
      <c r="C565" s="46">
        <v>0</v>
      </c>
    </row>
    <row r="566" customHeight="1" spans="1:3">
      <c r="A566" s="45">
        <v>2080116</v>
      </c>
      <c r="B566" s="45" t="s">
        <v>1291</v>
      </c>
      <c r="C566" s="46">
        <v>0</v>
      </c>
    </row>
    <row r="567" customHeight="1" spans="1:3">
      <c r="A567" s="45">
        <v>2080150</v>
      </c>
      <c r="B567" s="45" t="s">
        <v>920</v>
      </c>
      <c r="C567" s="46">
        <v>0</v>
      </c>
    </row>
    <row r="568" customHeight="1" spans="1:3">
      <c r="A568" s="45">
        <v>2080199</v>
      </c>
      <c r="B568" s="45" t="s">
        <v>1292</v>
      </c>
      <c r="C568" s="46">
        <v>47</v>
      </c>
    </row>
    <row r="569" customHeight="1" spans="1:3">
      <c r="A569" s="45">
        <v>20802</v>
      </c>
      <c r="B569" s="72" t="s">
        <v>1293</v>
      </c>
      <c r="C569" s="26">
        <f>SUM(C570:C576)</f>
        <v>977</v>
      </c>
    </row>
    <row r="570" customHeight="1" spans="1:3">
      <c r="A570" s="45">
        <v>2080201</v>
      </c>
      <c r="B570" s="45" t="s">
        <v>911</v>
      </c>
      <c r="C570" s="46">
        <v>665</v>
      </c>
    </row>
    <row r="571" customHeight="1" spans="1:3">
      <c r="A571" s="45">
        <v>2080202</v>
      </c>
      <c r="B571" s="45" t="s">
        <v>912</v>
      </c>
      <c r="C571" s="46">
        <v>101</v>
      </c>
    </row>
    <row r="572" customHeight="1" spans="1:3">
      <c r="A572" s="45">
        <v>2080203</v>
      </c>
      <c r="B572" s="45" t="s">
        <v>913</v>
      </c>
      <c r="C572" s="46">
        <v>0</v>
      </c>
    </row>
    <row r="573" customHeight="1" spans="1:3">
      <c r="A573" s="45">
        <v>2080206</v>
      </c>
      <c r="B573" s="45" t="s">
        <v>1294</v>
      </c>
      <c r="C573" s="46">
        <v>8</v>
      </c>
    </row>
    <row r="574" customHeight="1" spans="1:3">
      <c r="A574" s="45">
        <v>2080207</v>
      </c>
      <c r="B574" s="45" t="s">
        <v>1295</v>
      </c>
      <c r="C574" s="46">
        <v>0</v>
      </c>
    </row>
    <row r="575" customHeight="1" spans="1:3">
      <c r="A575" s="45">
        <v>2080208</v>
      </c>
      <c r="B575" s="45" t="s">
        <v>1296</v>
      </c>
      <c r="C575" s="46">
        <v>0</v>
      </c>
    </row>
    <row r="576" customHeight="1" spans="1:3">
      <c r="A576" s="45">
        <v>2080299</v>
      </c>
      <c r="B576" s="45" t="s">
        <v>1297</v>
      </c>
      <c r="C576" s="46">
        <v>203</v>
      </c>
    </row>
    <row r="577" customHeight="1" spans="1:3">
      <c r="A577" s="45">
        <v>20804</v>
      </c>
      <c r="B577" s="72" t="s">
        <v>1298</v>
      </c>
      <c r="C577" s="26">
        <f>C578</f>
        <v>0</v>
      </c>
    </row>
    <row r="578" customHeight="1" spans="1:3">
      <c r="A578" s="45">
        <v>2080402</v>
      </c>
      <c r="B578" s="45" t="s">
        <v>1299</v>
      </c>
      <c r="C578" s="46">
        <v>0</v>
      </c>
    </row>
    <row r="579" customHeight="1" spans="1:3">
      <c r="A579" s="45">
        <v>20805</v>
      </c>
      <c r="B579" s="72" t="s">
        <v>1300</v>
      </c>
      <c r="C579" s="26">
        <f>SUM(C580:C587)</f>
        <v>32813</v>
      </c>
    </row>
    <row r="580" customHeight="1" spans="1:3">
      <c r="A580" s="45">
        <v>2080501</v>
      </c>
      <c r="B580" s="45" t="s">
        <v>1301</v>
      </c>
      <c r="C580" s="46">
        <v>95</v>
      </c>
    </row>
    <row r="581" customHeight="1" spans="1:3">
      <c r="A581" s="45">
        <v>2080502</v>
      </c>
      <c r="B581" s="45" t="s">
        <v>1302</v>
      </c>
      <c r="C581" s="46">
        <v>0</v>
      </c>
    </row>
    <row r="582" customHeight="1" spans="1:3">
      <c r="A582" s="45">
        <v>2080503</v>
      </c>
      <c r="B582" s="45" t="s">
        <v>1303</v>
      </c>
      <c r="C582" s="46">
        <v>0</v>
      </c>
    </row>
    <row r="583" customHeight="1" spans="1:3">
      <c r="A583" s="45">
        <v>2080505</v>
      </c>
      <c r="B583" s="45" t="s">
        <v>1304</v>
      </c>
      <c r="C583" s="46">
        <v>0</v>
      </c>
    </row>
    <row r="584" customHeight="1" spans="1:3">
      <c r="A584" s="45">
        <v>2080506</v>
      </c>
      <c r="B584" s="45" t="s">
        <v>1305</v>
      </c>
      <c r="C584" s="46">
        <v>4325</v>
      </c>
    </row>
    <row r="585" customHeight="1" spans="1:3">
      <c r="A585" s="45">
        <v>2080507</v>
      </c>
      <c r="B585" s="45" t="s">
        <v>1306</v>
      </c>
      <c r="C585" s="46">
        <v>28231</v>
      </c>
    </row>
    <row r="586" customHeight="1" spans="1:3">
      <c r="A586" s="45">
        <v>2080508</v>
      </c>
      <c r="B586" s="45" t="s">
        <v>1307</v>
      </c>
      <c r="C586" s="46">
        <v>0</v>
      </c>
    </row>
    <row r="587" customHeight="1" spans="1:3">
      <c r="A587" s="45">
        <v>2080599</v>
      </c>
      <c r="B587" s="45" t="s">
        <v>1308</v>
      </c>
      <c r="C587" s="46">
        <v>162</v>
      </c>
    </row>
    <row r="588" customHeight="1" spans="1:3">
      <c r="A588" s="45">
        <v>20806</v>
      </c>
      <c r="B588" s="72" t="s">
        <v>1309</v>
      </c>
      <c r="C588" s="26">
        <f>SUM(C589:C591)</f>
        <v>0</v>
      </c>
    </row>
    <row r="589" customHeight="1" spans="1:3">
      <c r="A589" s="45">
        <v>2080601</v>
      </c>
      <c r="B589" s="45" t="s">
        <v>1310</v>
      </c>
      <c r="C589" s="46">
        <v>0</v>
      </c>
    </row>
    <row r="590" customHeight="1" spans="1:3">
      <c r="A590" s="45">
        <v>2080602</v>
      </c>
      <c r="B590" s="45" t="s">
        <v>1311</v>
      </c>
      <c r="C590" s="46">
        <v>0</v>
      </c>
    </row>
    <row r="591" customHeight="1" spans="1:3">
      <c r="A591" s="45">
        <v>2080699</v>
      </c>
      <c r="B591" s="45" t="s">
        <v>1312</v>
      </c>
      <c r="C591" s="46">
        <v>0</v>
      </c>
    </row>
    <row r="592" customHeight="1" spans="1:3">
      <c r="A592" s="45">
        <v>20807</v>
      </c>
      <c r="B592" s="72" t="s">
        <v>1313</v>
      </c>
      <c r="C592" s="26">
        <f>SUM(C593:C601)</f>
        <v>2457</v>
      </c>
    </row>
    <row r="593" customHeight="1" spans="1:3">
      <c r="A593" s="45">
        <v>2080701</v>
      </c>
      <c r="B593" s="45" t="s">
        <v>1314</v>
      </c>
      <c r="C593" s="46">
        <v>0</v>
      </c>
    </row>
    <row r="594" customHeight="1" spans="1:3">
      <c r="A594" s="45">
        <v>2080702</v>
      </c>
      <c r="B594" s="45" t="s">
        <v>1315</v>
      </c>
      <c r="C594" s="46">
        <v>0</v>
      </c>
    </row>
    <row r="595" customHeight="1" spans="1:3">
      <c r="A595" s="45">
        <v>2080704</v>
      </c>
      <c r="B595" s="45" t="s">
        <v>1316</v>
      </c>
      <c r="C595" s="46">
        <v>0</v>
      </c>
    </row>
    <row r="596" customHeight="1" spans="1:3">
      <c r="A596" s="45">
        <v>2080705</v>
      </c>
      <c r="B596" s="45" t="s">
        <v>1317</v>
      </c>
      <c r="C596" s="46">
        <v>0</v>
      </c>
    </row>
    <row r="597" customHeight="1" spans="1:3">
      <c r="A597" s="45">
        <v>2080709</v>
      </c>
      <c r="B597" s="45" t="s">
        <v>1318</v>
      </c>
      <c r="C597" s="46">
        <v>0</v>
      </c>
    </row>
    <row r="598" customHeight="1" spans="1:3">
      <c r="A598" s="45">
        <v>2080711</v>
      </c>
      <c r="B598" s="45" t="s">
        <v>1319</v>
      </c>
      <c r="C598" s="46">
        <v>0</v>
      </c>
    </row>
    <row r="599" customHeight="1" spans="1:3">
      <c r="A599" s="45">
        <v>2080712</v>
      </c>
      <c r="B599" s="45" t="s">
        <v>1320</v>
      </c>
      <c r="C599" s="46">
        <v>0</v>
      </c>
    </row>
    <row r="600" customHeight="1" spans="1:3">
      <c r="A600" s="45">
        <v>2080713</v>
      </c>
      <c r="B600" s="45" t="s">
        <v>1321</v>
      </c>
      <c r="C600" s="46">
        <v>0</v>
      </c>
    </row>
    <row r="601" customHeight="1" spans="1:3">
      <c r="A601" s="45">
        <v>2080799</v>
      </c>
      <c r="B601" s="45" t="s">
        <v>1322</v>
      </c>
      <c r="C601" s="46">
        <v>2457</v>
      </c>
    </row>
    <row r="602" customHeight="1" spans="1:3">
      <c r="A602" s="45">
        <v>20808</v>
      </c>
      <c r="B602" s="72" t="s">
        <v>1323</v>
      </c>
      <c r="C602" s="26">
        <f>SUM(C603:C610)</f>
        <v>6907</v>
      </c>
    </row>
    <row r="603" customHeight="1" spans="1:3">
      <c r="A603" s="45">
        <v>2080801</v>
      </c>
      <c r="B603" s="45" t="s">
        <v>1324</v>
      </c>
      <c r="C603" s="46">
        <v>3324</v>
      </c>
    </row>
    <row r="604" customHeight="1" spans="1:3">
      <c r="A604" s="45">
        <v>2080802</v>
      </c>
      <c r="B604" s="45" t="s">
        <v>1325</v>
      </c>
      <c r="C604" s="46">
        <v>871</v>
      </c>
    </row>
    <row r="605" customHeight="1" spans="1:3">
      <c r="A605" s="45">
        <v>2080803</v>
      </c>
      <c r="B605" s="45" t="s">
        <v>1326</v>
      </c>
      <c r="C605" s="46">
        <v>570</v>
      </c>
    </row>
    <row r="606" customHeight="1" spans="1:3">
      <c r="A606" s="45">
        <v>2080805</v>
      </c>
      <c r="B606" s="45" t="s">
        <v>1327</v>
      </c>
      <c r="C606" s="46">
        <v>416</v>
      </c>
    </row>
    <row r="607" customHeight="1" spans="1:3">
      <c r="A607" s="45">
        <v>2080806</v>
      </c>
      <c r="B607" s="45" t="s">
        <v>1328</v>
      </c>
      <c r="C607" s="46">
        <v>1043</v>
      </c>
    </row>
    <row r="608" customHeight="1" spans="1:3">
      <c r="A608" s="45">
        <v>2080807</v>
      </c>
      <c r="B608" s="45" t="s">
        <v>1329</v>
      </c>
      <c r="C608" s="46">
        <v>0</v>
      </c>
    </row>
    <row r="609" customHeight="1" spans="1:3">
      <c r="A609" s="45">
        <v>2080808</v>
      </c>
      <c r="B609" s="45" t="s">
        <v>1330</v>
      </c>
      <c r="C609" s="46">
        <v>0</v>
      </c>
    </row>
    <row r="610" customHeight="1" spans="1:3">
      <c r="A610" s="45">
        <v>2080899</v>
      </c>
      <c r="B610" s="45" t="s">
        <v>1331</v>
      </c>
      <c r="C610" s="46">
        <v>683</v>
      </c>
    </row>
    <row r="611" customHeight="1" spans="1:3">
      <c r="A611" s="45">
        <v>20809</v>
      </c>
      <c r="B611" s="72" t="s">
        <v>1332</v>
      </c>
      <c r="C611" s="26">
        <f>SUM(C612:C617)</f>
        <v>557</v>
      </c>
    </row>
    <row r="612" customHeight="1" spans="1:3">
      <c r="A612" s="45">
        <v>2080901</v>
      </c>
      <c r="B612" s="45" t="s">
        <v>1333</v>
      </c>
      <c r="C612" s="46">
        <v>51</v>
      </c>
    </row>
    <row r="613" customHeight="1" spans="1:3">
      <c r="A613" s="45">
        <v>2080902</v>
      </c>
      <c r="B613" s="45" t="s">
        <v>1334</v>
      </c>
      <c r="C613" s="46">
        <v>159</v>
      </c>
    </row>
    <row r="614" customHeight="1" spans="1:3">
      <c r="A614" s="45">
        <v>2080903</v>
      </c>
      <c r="B614" s="45" t="s">
        <v>1335</v>
      </c>
      <c r="C614" s="46">
        <v>12</v>
      </c>
    </row>
    <row r="615" customHeight="1" spans="1:3">
      <c r="A615" s="45">
        <v>2080904</v>
      </c>
      <c r="B615" s="45" t="s">
        <v>1336</v>
      </c>
      <c r="C615" s="46">
        <v>24</v>
      </c>
    </row>
    <row r="616" customHeight="1" spans="1:3">
      <c r="A616" s="45">
        <v>2080905</v>
      </c>
      <c r="B616" s="45" t="s">
        <v>1337</v>
      </c>
      <c r="C616" s="46">
        <v>67</v>
      </c>
    </row>
    <row r="617" customHeight="1" spans="1:3">
      <c r="A617" s="45">
        <v>2080999</v>
      </c>
      <c r="B617" s="45" t="s">
        <v>1338</v>
      </c>
      <c r="C617" s="46">
        <v>244</v>
      </c>
    </row>
    <row r="618" customHeight="1" spans="1:3">
      <c r="A618" s="45">
        <v>20810</v>
      </c>
      <c r="B618" s="72" t="s">
        <v>1339</v>
      </c>
      <c r="C618" s="26">
        <f>SUM(C619:C625)</f>
        <v>1965</v>
      </c>
    </row>
    <row r="619" customHeight="1" spans="1:3">
      <c r="A619" s="45">
        <v>2081001</v>
      </c>
      <c r="B619" s="45" t="s">
        <v>1340</v>
      </c>
      <c r="C619" s="46">
        <v>293</v>
      </c>
    </row>
    <row r="620" customHeight="1" spans="1:3">
      <c r="A620" s="45">
        <v>2081002</v>
      </c>
      <c r="B620" s="45" t="s">
        <v>1341</v>
      </c>
      <c r="C620" s="46">
        <v>1079</v>
      </c>
    </row>
    <row r="621" customHeight="1" spans="1:3">
      <c r="A621" s="45">
        <v>2081003</v>
      </c>
      <c r="B621" s="45" t="s">
        <v>1342</v>
      </c>
      <c r="C621" s="46">
        <v>0</v>
      </c>
    </row>
    <row r="622" customHeight="1" spans="1:3">
      <c r="A622" s="45">
        <v>2081004</v>
      </c>
      <c r="B622" s="45" t="s">
        <v>1343</v>
      </c>
      <c r="C622" s="46">
        <v>50</v>
      </c>
    </row>
    <row r="623" customHeight="1" spans="1:3">
      <c r="A623" s="45">
        <v>2081005</v>
      </c>
      <c r="B623" s="45" t="s">
        <v>1344</v>
      </c>
      <c r="C623" s="46">
        <v>212</v>
      </c>
    </row>
    <row r="624" customHeight="1" spans="1:3">
      <c r="A624" s="45">
        <v>2081006</v>
      </c>
      <c r="B624" s="45" t="s">
        <v>1345</v>
      </c>
      <c r="C624" s="46">
        <v>270</v>
      </c>
    </row>
    <row r="625" customHeight="1" spans="1:3">
      <c r="A625" s="45">
        <v>2081099</v>
      </c>
      <c r="B625" s="45" t="s">
        <v>1346</v>
      </c>
      <c r="C625" s="46">
        <v>61</v>
      </c>
    </row>
    <row r="626" customHeight="1" spans="1:3">
      <c r="A626" s="45">
        <v>20811</v>
      </c>
      <c r="B626" s="72" t="s">
        <v>1347</v>
      </c>
      <c r="C626" s="26">
        <f>SUM(C627:C634)</f>
        <v>2246</v>
      </c>
    </row>
    <row r="627" customHeight="1" spans="1:3">
      <c r="A627" s="45">
        <v>2081101</v>
      </c>
      <c r="B627" s="45" t="s">
        <v>911</v>
      </c>
      <c r="C627" s="46">
        <v>126</v>
      </c>
    </row>
    <row r="628" customHeight="1" spans="1:3">
      <c r="A628" s="45">
        <v>2081102</v>
      </c>
      <c r="B628" s="45" t="s">
        <v>912</v>
      </c>
      <c r="C628" s="46">
        <v>114</v>
      </c>
    </row>
    <row r="629" customHeight="1" spans="1:3">
      <c r="A629" s="45">
        <v>2081103</v>
      </c>
      <c r="B629" s="45" t="s">
        <v>913</v>
      </c>
      <c r="C629" s="46">
        <v>0</v>
      </c>
    </row>
    <row r="630" customHeight="1" spans="1:3">
      <c r="A630" s="45">
        <v>2081104</v>
      </c>
      <c r="B630" s="45" t="s">
        <v>1348</v>
      </c>
      <c r="C630" s="46">
        <v>79</v>
      </c>
    </row>
    <row r="631" customHeight="1" spans="1:3">
      <c r="A631" s="45">
        <v>2081105</v>
      </c>
      <c r="B631" s="45" t="s">
        <v>1349</v>
      </c>
      <c r="C631" s="46">
        <v>442</v>
      </c>
    </row>
    <row r="632" customHeight="1" spans="1:3">
      <c r="A632" s="45">
        <v>2081106</v>
      </c>
      <c r="B632" s="45" t="s">
        <v>1350</v>
      </c>
      <c r="C632" s="46">
        <v>0</v>
      </c>
    </row>
    <row r="633" customHeight="1" spans="1:3">
      <c r="A633" s="45">
        <v>2081107</v>
      </c>
      <c r="B633" s="45" t="s">
        <v>1351</v>
      </c>
      <c r="C633" s="46">
        <v>1451</v>
      </c>
    </row>
    <row r="634" customHeight="1" spans="1:3">
      <c r="A634" s="45">
        <v>2081199</v>
      </c>
      <c r="B634" s="45" t="s">
        <v>1352</v>
      </c>
      <c r="C634" s="46">
        <v>34</v>
      </c>
    </row>
    <row r="635" customHeight="1" spans="1:3">
      <c r="A635" s="45">
        <v>20816</v>
      </c>
      <c r="B635" s="72" t="s">
        <v>1353</v>
      </c>
      <c r="C635" s="26">
        <f>SUM(C636:C640)</f>
        <v>0</v>
      </c>
    </row>
    <row r="636" customHeight="1" spans="1:3">
      <c r="A636" s="45">
        <v>2081601</v>
      </c>
      <c r="B636" s="45" t="s">
        <v>911</v>
      </c>
      <c r="C636" s="46">
        <v>0</v>
      </c>
    </row>
    <row r="637" customHeight="1" spans="1:3">
      <c r="A637" s="45">
        <v>2081602</v>
      </c>
      <c r="B637" s="45" t="s">
        <v>912</v>
      </c>
      <c r="C637" s="46">
        <v>0</v>
      </c>
    </row>
    <row r="638" customHeight="1" spans="1:3">
      <c r="A638" s="45">
        <v>2081603</v>
      </c>
      <c r="B638" s="45" t="s">
        <v>913</v>
      </c>
      <c r="C638" s="46">
        <v>0</v>
      </c>
    </row>
    <row r="639" customHeight="1" spans="1:3">
      <c r="A639" s="45">
        <v>2081650</v>
      </c>
      <c r="B639" s="45" t="s">
        <v>920</v>
      </c>
      <c r="C639" s="46">
        <v>0</v>
      </c>
    </row>
    <row r="640" customHeight="1" spans="1:3">
      <c r="A640" s="45">
        <v>2081699</v>
      </c>
      <c r="B640" s="45" t="s">
        <v>1354</v>
      </c>
      <c r="C640" s="46">
        <v>0</v>
      </c>
    </row>
    <row r="641" customHeight="1" spans="1:3">
      <c r="A641" s="45">
        <v>20819</v>
      </c>
      <c r="B641" s="72" t="s">
        <v>1355</v>
      </c>
      <c r="C641" s="26">
        <f>SUM(C642:C643)</f>
        <v>7800</v>
      </c>
    </row>
    <row r="642" customHeight="1" spans="1:3">
      <c r="A642" s="45">
        <v>2081901</v>
      </c>
      <c r="B642" s="45" t="s">
        <v>1356</v>
      </c>
      <c r="C642" s="46">
        <v>1500</v>
      </c>
    </row>
    <row r="643" customHeight="1" spans="1:3">
      <c r="A643" s="45">
        <v>2081902</v>
      </c>
      <c r="B643" s="45" t="s">
        <v>1357</v>
      </c>
      <c r="C643" s="46">
        <v>6300</v>
      </c>
    </row>
    <row r="644" customHeight="1" spans="1:3">
      <c r="A644" s="45">
        <v>20820</v>
      </c>
      <c r="B644" s="72" t="s">
        <v>1358</v>
      </c>
      <c r="C644" s="26">
        <f>SUM(C645:C646)</f>
        <v>803</v>
      </c>
    </row>
    <row r="645" customHeight="1" spans="1:3">
      <c r="A645" s="45">
        <v>2082001</v>
      </c>
      <c r="B645" s="45" t="s">
        <v>1359</v>
      </c>
      <c r="C645" s="46">
        <v>753</v>
      </c>
    </row>
    <row r="646" customHeight="1" spans="1:3">
      <c r="A646" s="45">
        <v>2082002</v>
      </c>
      <c r="B646" s="45" t="s">
        <v>1360</v>
      </c>
      <c r="C646" s="46">
        <v>50</v>
      </c>
    </row>
    <row r="647" customHeight="1" spans="1:3">
      <c r="A647" s="45">
        <v>20821</v>
      </c>
      <c r="B647" s="72" t="s">
        <v>1361</v>
      </c>
      <c r="C647" s="26">
        <f>SUM(C648:C649)</f>
        <v>4836</v>
      </c>
    </row>
    <row r="648" customHeight="1" spans="1:3">
      <c r="A648" s="45">
        <v>2082101</v>
      </c>
      <c r="B648" s="45" t="s">
        <v>1362</v>
      </c>
      <c r="C648" s="46">
        <v>150</v>
      </c>
    </row>
    <row r="649" customHeight="1" spans="1:3">
      <c r="A649" s="45">
        <v>2082102</v>
      </c>
      <c r="B649" s="45" t="s">
        <v>1363</v>
      </c>
      <c r="C649" s="46">
        <v>4686</v>
      </c>
    </row>
    <row r="650" customHeight="1" spans="1:3">
      <c r="A650" s="45">
        <v>20824</v>
      </c>
      <c r="B650" s="72" t="s">
        <v>1364</v>
      </c>
      <c r="C650" s="26">
        <f>SUM(C651:C652)</f>
        <v>0</v>
      </c>
    </row>
    <row r="651" customHeight="1" spans="1:3">
      <c r="A651" s="45">
        <v>2082401</v>
      </c>
      <c r="B651" s="45" t="s">
        <v>1365</v>
      </c>
      <c r="C651" s="46">
        <v>0</v>
      </c>
    </row>
    <row r="652" customHeight="1" spans="1:3">
      <c r="A652" s="45">
        <v>2082402</v>
      </c>
      <c r="B652" s="45" t="s">
        <v>1366</v>
      </c>
      <c r="C652" s="46">
        <v>0</v>
      </c>
    </row>
    <row r="653" customHeight="1" spans="1:3">
      <c r="A653" s="45">
        <v>20825</v>
      </c>
      <c r="B653" s="72" t="s">
        <v>1367</v>
      </c>
      <c r="C653" s="26">
        <f>SUM(C654:C655)</f>
        <v>12</v>
      </c>
    </row>
    <row r="654" customHeight="1" spans="1:3">
      <c r="A654" s="45">
        <v>2082501</v>
      </c>
      <c r="B654" s="45" t="s">
        <v>1368</v>
      </c>
      <c r="C654" s="46">
        <v>8</v>
      </c>
    </row>
    <row r="655" customHeight="1" spans="1:3">
      <c r="A655" s="45">
        <v>2082502</v>
      </c>
      <c r="B655" s="45" t="s">
        <v>1369</v>
      </c>
      <c r="C655" s="46">
        <v>4</v>
      </c>
    </row>
    <row r="656" customHeight="1" spans="1:3">
      <c r="A656" s="45">
        <v>20826</v>
      </c>
      <c r="B656" s="72" t="s">
        <v>1370</v>
      </c>
      <c r="C656" s="26">
        <f>SUM(C657:C659)</f>
        <v>16994</v>
      </c>
    </row>
    <row r="657" customHeight="1" spans="1:3">
      <c r="A657" s="45">
        <v>2082601</v>
      </c>
      <c r="B657" s="45" t="s">
        <v>1371</v>
      </c>
      <c r="C657" s="46">
        <v>0</v>
      </c>
    </row>
    <row r="658" customHeight="1" spans="1:3">
      <c r="A658" s="45">
        <v>2082602</v>
      </c>
      <c r="B658" s="45" t="s">
        <v>1372</v>
      </c>
      <c r="C658" s="46">
        <v>16994</v>
      </c>
    </row>
    <row r="659" customHeight="1" spans="1:3">
      <c r="A659" s="45">
        <v>2082699</v>
      </c>
      <c r="B659" s="45" t="s">
        <v>1373</v>
      </c>
      <c r="C659" s="46">
        <v>0</v>
      </c>
    </row>
    <row r="660" customHeight="1" spans="1:3">
      <c r="A660" s="45">
        <v>20827</v>
      </c>
      <c r="B660" s="72" t="s">
        <v>1374</v>
      </c>
      <c r="C660" s="26">
        <f>SUM(C661:C663)</f>
        <v>25</v>
      </c>
    </row>
    <row r="661" customHeight="1" spans="1:3">
      <c r="A661" s="45">
        <v>2082701</v>
      </c>
      <c r="B661" s="45" t="s">
        <v>1375</v>
      </c>
      <c r="C661" s="46">
        <v>0</v>
      </c>
    </row>
    <row r="662" customHeight="1" spans="1:3">
      <c r="A662" s="45">
        <v>2082702</v>
      </c>
      <c r="B662" s="45" t="s">
        <v>1376</v>
      </c>
      <c r="C662" s="46">
        <v>25</v>
      </c>
    </row>
    <row r="663" customHeight="1" spans="1:3">
      <c r="A663" s="45">
        <v>2082799</v>
      </c>
      <c r="B663" s="45" t="s">
        <v>1377</v>
      </c>
      <c r="C663" s="46">
        <v>0</v>
      </c>
    </row>
    <row r="664" customHeight="1" spans="1:3">
      <c r="A664" s="45">
        <v>20828</v>
      </c>
      <c r="B664" s="72" t="s">
        <v>1378</v>
      </c>
      <c r="C664" s="26">
        <f>SUM(C665:C671)</f>
        <v>803</v>
      </c>
    </row>
    <row r="665" customHeight="1" spans="1:3">
      <c r="A665" s="45">
        <v>2082801</v>
      </c>
      <c r="B665" s="45" t="s">
        <v>911</v>
      </c>
      <c r="C665" s="46">
        <v>329</v>
      </c>
    </row>
    <row r="666" customHeight="1" spans="1:3">
      <c r="A666" s="45">
        <v>2082802</v>
      </c>
      <c r="B666" s="45" t="s">
        <v>912</v>
      </c>
      <c r="C666" s="46">
        <v>40</v>
      </c>
    </row>
    <row r="667" customHeight="1" spans="1:3">
      <c r="A667" s="45">
        <v>2082803</v>
      </c>
      <c r="B667" s="45" t="s">
        <v>913</v>
      </c>
      <c r="C667" s="46">
        <v>0</v>
      </c>
    </row>
    <row r="668" customHeight="1" spans="1:3">
      <c r="A668" s="45">
        <v>2082804</v>
      </c>
      <c r="B668" s="45" t="s">
        <v>1379</v>
      </c>
      <c r="C668" s="46">
        <v>304</v>
      </c>
    </row>
    <row r="669" customHeight="1" spans="1:3">
      <c r="A669" s="45">
        <v>2082805</v>
      </c>
      <c r="B669" s="45" t="s">
        <v>1380</v>
      </c>
      <c r="C669" s="46">
        <v>0</v>
      </c>
    </row>
    <row r="670" customHeight="1" spans="1:3">
      <c r="A670" s="45">
        <v>2082850</v>
      </c>
      <c r="B670" s="45" t="s">
        <v>920</v>
      </c>
      <c r="C670" s="46">
        <v>0</v>
      </c>
    </row>
    <row r="671" customHeight="1" spans="1:3">
      <c r="A671" s="45">
        <v>2082899</v>
      </c>
      <c r="B671" s="45" t="s">
        <v>1381</v>
      </c>
      <c r="C671" s="46">
        <v>130</v>
      </c>
    </row>
    <row r="672" customHeight="1" spans="1:3">
      <c r="A672" s="45">
        <v>20830</v>
      </c>
      <c r="B672" s="72" t="s">
        <v>1382</v>
      </c>
      <c r="C672" s="26">
        <f>SUM(C673:C674)</f>
        <v>76</v>
      </c>
    </row>
    <row r="673" customHeight="1" spans="1:3">
      <c r="A673" s="45">
        <v>2083001</v>
      </c>
      <c r="B673" s="45" t="s">
        <v>1383</v>
      </c>
      <c r="C673" s="46">
        <v>76</v>
      </c>
    </row>
    <row r="674" customHeight="1" spans="1:3">
      <c r="A674" s="45">
        <v>2083099</v>
      </c>
      <c r="B674" s="45" t="s">
        <v>1384</v>
      </c>
      <c r="C674" s="46">
        <v>0</v>
      </c>
    </row>
    <row r="675" customHeight="1" spans="1:3">
      <c r="A675" s="45">
        <v>20899</v>
      </c>
      <c r="B675" s="72" t="s">
        <v>1385</v>
      </c>
      <c r="C675" s="26">
        <f>C676</f>
        <v>1007</v>
      </c>
    </row>
    <row r="676" customHeight="1" spans="1:3">
      <c r="A676" s="45">
        <v>2089999</v>
      </c>
      <c r="B676" s="45" t="s">
        <v>1386</v>
      </c>
      <c r="C676" s="46">
        <v>1007</v>
      </c>
    </row>
    <row r="677" customHeight="1" spans="1:3">
      <c r="A677" s="45">
        <v>210</v>
      </c>
      <c r="B677" s="72" t="s">
        <v>1387</v>
      </c>
      <c r="C677" s="26">
        <f>SUM(C678,C683,C698,C702,C714,C717,C721,C726,C730,C734,C737,C746,C748)</f>
        <v>27751</v>
      </c>
    </row>
    <row r="678" customHeight="1" spans="1:3">
      <c r="A678" s="45">
        <v>21001</v>
      </c>
      <c r="B678" s="72" t="s">
        <v>1388</v>
      </c>
      <c r="C678" s="26">
        <f>SUM(C679:C682)</f>
        <v>1787</v>
      </c>
    </row>
    <row r="679" customHeight="1" spans="1:3">
      <c r="A679" s="45">
        <v>2100101</v>
      </c>
      <c r="B679" s="45" t="s">
        <v>911</v>
      </c>
      <c r="C679" s="46">
        <v>1755</v>
      </c>
    </row>
    <row r="680" customHeight="1" spans="1:3">
      <c r="A680" s="45">
        <v>2100102</v>
      </c>
      <c r="B680" s="45" t="s">
        <v>912</v>
      </c>
      <c r="C680" s="46">
        <v>10</v>
      </c>
    </row>
    <row r="681" customHeight="1" spans="1:3">
      <c r="A681" s="45">
        <v>2100103</v>
      </c>
      <c r="B681" s="45" t="s">
        <v>913</v>
      </c>
      <c r="C681" s="46">
        <v>0</v>
      </c>
    </row>
    <row r="682" customHeight="1" spans="1:3">
      <c r="A682" s="45">
        <v>2100199</v>
      </c>
      <c r="B682" s="45" t="s">
        <v>1389</v>
      </c>
      <c r="C682" s="46">
        <v>22</v>
      </c>
    </row>
    <row r="683" customHeight="1" spans="1:3">
      <c r="A683" s="45">
        <v>21002</v>
      </c>
      <c r="B683" s="72" t="s">
        <v>1390</v>
      </c>
      <c r="C683" s="26">
        <f>SUM(C684:C697)</f>
        <v>957</v>
      </c>
    </row>
    <row r="684" customHeight="1" spans="1:3">
      <c r="A684" s="45">
        <v>2100201</v>
      </c>
      <c r="B684" s="45" t="s">
        <v>1391</v>
      </c>
      <c r="C684" s="46">
        <v>112</v>
      </c>
    </row>
    <row r="685" customHeight="1" spans="1:3">
      <c r="A685" s="45">
        <v>2100202</v>
      </c>
      <c r="B685" s="45" t="s">
        <v>1392</v>
      </c>
      <c r="C685" s="46">
        <v>0</v>
      </c>
    </row>
    <row r="686" customHeight="1" spans="1:3">
      <c r="A686" s="45">
        <v>2100203</v>
      </c>
      <c r="B686" s="45" t="s">
        <v>1393</v>
      </c>
      <c r="C686" s="46">
        <v>0</v>
      </c>
    </row>
    <row r="687" customHeight="1" spans="1:3">
      <c r="A687" s="45">
        <v>2100204</v>
      </c>
      <c r="B687" s="45" t="s">
        <v>1394</v>
      </c>
      <c r="C687" s="46">
        <v>0</v>
      </c>
    </row>
    <row r="688" customHeight="1" spans="1:3">
      <c r="A688" s="45">
        <v>2100205</v>
      </c>
      <c r="B688" s="45" t="s">
        <v>1395</v>
      </c>
      <c r="C688" s="46">
        <v>0</v>
      </c>
    </row>
    <row r="689" customHeight="1" spans="1:3">
      <c r="A689" s="45">
        <v>2100206</v>
      </c>
      <c r="B689" s="45" t="s">
        <v>1396</v>
      </c>
      <c r="C689" s="46">
        <v>0</v>
      </c>
    </row>
    <row r="690" customHeight="1" spans="1:3">
      <c r="A690" s="45">
        <v>2100207</v>
      </c>
      <c r="B690" s="45" t="s">
        <v>1397</v>
      </c>
      <c r="C690" s="46">
        <v>0</v>
      </c>
    </row>
    <row r="691" customHeight="1" spans="1:3">
      <c r="A691" s="45">
        <v>2100208</v>
      </c>
      <c r="B691" s="45" t="s">
        <v>1398</v>
      </c>
      <c r="C691" s="46">
        <v>0</v>
      </c>
    </row>
    <row r="692" customHeight="1" spans="1:3">
      <c r="A692" s="45">
        <v>2100209</v>
      </c>
      <c r="B692" s="45" t="s">
        <v>1399</v>
      </c>
      <c r="C692" s="46">
        <v>0</v>
      </c>
    </row>
    <row r="693" customHeight="1" spans="1:3">
      <c r="A693" s="45">
        <v>2100210</v>
      </c>
      <c r="B693" s="45" t="s">
        <v>1400</v>
      </c>
      <c r="C693" s="46">
        <v>0</v>
      </c>
    </row>
    <row r="694" customHeight="1" spans="1:3">
      <c r="A694" s="45">
        <v>2100211</v>
      </c>
      <c r="B694" s="45" t="s">
        <v>1401</v>
      </c>
      <c r="C694" s="46">
        <v>0</v>
      </c>
    </row>
    <row r="695" customHeight="1" spans="1:3">
      <c r="A695" s="45">
        <v>2100212</v>
      </c>
      <c r="B695" s="45" t="s">
        <v>1402</v>
      </c>
      <c r="C695" s="46">
        <v>0</v>
      </c>
    </row>
    <row r="696" customHeight="1" spans="1:3">
      <c r="A696" s="45">
        <v>2100213</v>
      </c>
      <c r="B696" s="45" t="s">
        <v>1403</v>
      </c>
      <c r="C696" s="46">
        <v>0</v>
      </c>
    </row>
    <row r="697" customHeight="1" spans="1:3">
      <c r="A697" s="45">
        <v>2100299</v>
      </c>
      <c r="B697" s="45" t="s">
        <v>1404</v>
      </c>
      <c r="C697" s="46">
        <v>845</v>
      </c>
    </row>
    <row r="698" customHeight="1" spans="1:3">
      <c r="A698" s="45">
        <v>21003</v>
      </c>
      <c r="B698" s="72" t="s">
        <v>1405</v>
      </c>
      <c r="C698" s="26">
        <f>SUM(C699:C701)</f>
        <v>4452</v>
      </c>
    </row>
    <row r="699" customHeight="1" spans="1:3">
      <c r="A699" s="45">
        <v>2100301</v>
      </c>
      <c r="B699" s="45" t="s">
        <v>1406</v>
      </c>
      <c r="C699" s="46">
        <v>0</v>
      </c>
    </row>
    <row r="700" customHeight="1" spans="1:3">
      <c r="A700" s="45">
        <v>2100302</v>
      </c>
      <c r="B700" s="45" t="s">
        <v>1407</v>
      </c>
      <c r="C700" s="46">
        <v>412</v>
      </c>
    </row>
    <row r="701" customHeight="1" spans="1:3">
      <c r="A701" s="45">
        <v>2100399</v>
      </c>
      <c r="B701" s="45" t="s">
        <v>1408</v>
      </c>
      <c r="C701" s="46">
        <v>4040</v>
      </c>
    </row>
    <row r="702" customHeight="1" spans="1:3">
      <c r="A702" s="45">
        <v>21004</v>
      </c>
      <c r="B702" s="72" t="s">
        <v>1409</v>
      </c>
      <c r="C702" s="26">
        <f>SUM(C703:C713)</f>
        <v>12928</v>
      </c>
    </row>
    <row r="703" customHeight="1" spans="1:3">
      <c r="A703" s="45">
        <v>2100401</v>
      </c>
      <c r="B703" s="45" t="s">
        <v>1410</v>
      </c>
      <c r="C703" s="46">
        <v>774</v>
      </c>
    </row>
    <row r="704" customHeight="1" spans="1:3">
      <c r="A704" s="45">
        <v>2100402</v>
      </c>
      <c r="B704" s="45" t="s">
        <v>1411</v>
      </c>
      <c r="C704" s="46">
        <v>161</v>
      </c>
    </row>
    <row r="705" customHeight="1" spans="1:3">
      <c r="A705" s="45">
        <v>2100403</v>
      </c>
      <c r="B705" s="45" t="s">
        <v>1412</v>
      </c>
      <c r="C705" s="46">
        <v>351</v>
      </c>
    </row>
    <row r="706" customHeight="1" spans="1:3">
      <c r="A706" s="45">
        <v>2100404</v>
      </c>
      <c r="B706" s="45" t="s">
        <v>1413</v>
      </c>
      <c r="C706" s="46">
        <v>0</v>
      </c>
    </row>
    <row r="707" customHeight="1" spans="1:3">
      <c r="A707" s="45">
        <v>2100405</v>
      </c>
      <c r="B707" s="45" t="s">
        <v>1414</v>
      </c>
      <c r="C707" s="46">
        <v>0</v>
      </c>
    </row>
    <row r="708" customHeight="1" spans="1:3">
      <c r="A708" s="45">
        <v>2100406</v>
      </c>
      <c r="B708" s="45" t="s">
        <v>1415</v>
      </c>
      <c r="C708" s="46">
        <v>0</v>
      </c>
    </row>
    <row r="709" customHeight="1" spans="1:3">
      <c r="A709" s="45">
        <v>2100407</v>
      </c>
      <c r="B709" s="45" t="s">
        <v>1416</v>
      </c>
      <c r="C709" s="46">
        <v>0</v>
      </c>
    </row>
    <row r="710" customHeight="1" spans="1:3">
      <c r="A710" s="45">
        <v>2100408</v>
      </c>
      <c r="B710" s="45" t="s">
        <v>1417</v>
      </c>
      <c r="C710" s="46">
        <v>3345</v>
      </c>
    </row>
    <row r="711" customHeight="1" spans="1:3">
      <c r="A711" s="45">
        <v>2100409</v>
      </c>
      <c r="B711" s="45" t="s">
        <v>1418</v>
      </c>
      <c r="C711" s="46">
        <v>600</v>
      </c>
    </row>
    <row r="712" customHeight="1" spans="1:3">
      <c r="A712" s="45">
        <v>2100410</v>
      </c>
      <c r="B712" s="45" t="s">
        <v>1419</v>
      </c>
      <c r="C712" s="46">
        <v>5962</v>
      </c>
    </row>
    <row r="713" customHeight="1" spans="1:3">
      <c r="A713" s="45">
        <v>2100499</v>
      </c>
      <c r="B713" s="45" t="s">
        <v>1420</v>
      </c>
      <c r="C713" s="46">
        <v>1735</v>
      </c>
    </row>
    <row r="714" customHeight="1" spans="1:3">
      <c r="A714" s="45">
        <v>21006</v>
      </c>
      <c r="B714" s="72" t="s">
        <v>1421</v>
      </c>
      <c r="C714" s="26">
        <f>SUM(C715:C716)</f>
        <v>321</v>
      </c>
    </row>
    <row r="715" customHeight="1" spans="1:3">
      <c r="A715" s="45">
        <v>2100601</v>
      </c>
      <c r="B715" s="45" t="s">
        <v>1422</v>
      </c>
      <c r="C715" s="46">
        <v>321</v>
      </c>
    </row>
    <row r="716" customHeight="1" spans="1:3">
      <c r="A716" s="45">
        <v>2100699</v>
      </c>
      <c r="B716" s="45" t="s">
        <v>1423</v>
      </c>
      <c r="C716" s="46">
        <v>0</v>
      </c>
    </row>
    <row r="717" customHeight="1" spans="1:3">
      <c r="A717" s="45">
        <v>21007</v>
      </c>
      <c r="B717" s="72" t="s">
        <v>1424</v>
      </c>
      <c r="C717" s="26">
        <f>SUM(C718:C720)</f>
        <v>3031</v>
      </c>
    </row>
    <row r="718" customHeight="1" spans="1:3">
      <c r="A718" s="45">
        <v>2100716</v>
      </c>
      <c r="B718" s="45" t="s">
        <v>1425</v>
      </c>
      <c r="C718" s="46">
        <v>48</v>
      </c>
    </row>
    <row r="719" customHeight="1" spans="1:3">
      <c r="A719" s="45">
        <v>2100717</v>
      </c>
      <c r="B719" s="45" t="s">
        <v>1426</v>
      </c>
      <c r="C719" s="46">
        <v>2517</v>
      </c>
    </row>
    <row r="720" customHeight="1" spans="1:3">
      <c r="A720" s="45">
        <v>2100799</v>
      </c>
      <c r="B720" s="45" t="s">
        <v>1427</v>
      </c>
      <c r="C720" s="46">
        <v>466</v>
      </c>
    </row>
    <row r="721" customHeight="1" spans="1:3">
      <c r="A721" s="45">
        <v>21011</v>
      </c>
      <c r="B721" s="72" t="s">
        <v>1428</v>
      </c>
      <c r="C721" s="26">
        <f>SUM(C722:C725)</f>
        <v>0</v>
      </c>
    </row>
    <row r="722" customHeight="1" spans="1:3">
      <c r="A722" s="45">
        <v>2101101</v>
      </c>
      <c r="B722" s="45" t="s">
        <v>1429</v>
      </c>
      <c r="C722" s="46">
        <v>0</v>
      </c>
    </row>
    <row r="723" customHeight="1" spans="1:3">
      <c r="A723" s="45">
        <v>2101102</v>
      </c>
      <c r="B723" s="45" t="s">
        <v>1430</v>
      </c>
      <c r="C723" s="46">
        <v>0</v>
      </c>
    </row>
    <row r="724" customHeight="1" spans="1:3">
      <c r="A724" s="45">
        <v>2101103</v>
      </c>
      <c r="B724" s="45" t="s">
        <v>1431</v>
      </c>
      <c r="C724" s="46">
        <v>0</v>
      </c>
    </row>
    <row r="725" customHeight="1" spans="1:3">
      <c r="A725" s="45">
        <v>2101199</v>
      </c>
      <c r="B725" s="45" t="s">
        <v>1432</v>
      </c>
      <c r="C725" s="46">
        <v>0</v>
      </c>
    </row>
    <row r="726" customHeight="1" spans="1:3">
      <c r="A726" s="45">
        <v>21012</v>
      </c>
      <c r="B726" s="72" t="s">
        <v>1433</v>
      </c>
      <c r="C726" s="26">
        <f>SUM(C727:C729)</f>
        <v>1935</v>
      </c>
    </row>
    <row r="727" customHeight="1" spans="1:3">
      <c r="A727" s="45">
        <v>2101201</v>
      </c>
      <c r="B727" s="45" t="s">
        <v>1434</v>
      </c>
      <c r="C727" s="46">
        <v>0</v>
      </c>
    </row>
    <row r="728" customHeight="1" spans="1:3">
      <c r="A728" s="45">
        <v>2101202</v>
      </c>
      <c r="B728" s="45" t="s">
        <v>1435</v>
      </c>
      <c r="C728" s="46">
        <v>1935</v>
      </c>
    </row>
    <row r="729" customHeight="1" spans="1:3">
      <c r="A729" s="45">
        <v>2101299</v>
      </c>
      <c r="B729" s="45" t="s">
        <v>1436</v>
      </c>
      <c r="C729" s="46">
        <v>0</v>
      </c>
    </row>
    <row r="730" customHeight="1" spans="1:3">
      <c r="A730" s="45">
        <v>21013</v>
      </c>
      <c r="B730" s="72" t="s">
        <v>1437</v>
      </c>
      <c r="C730" s="26">
        <f>SUM(C731:C733)</f>
        <v>1267</v>
      </c>
    </row>
    <row r="731" customHeight="1" spans="1:3">
      <c r="A731" s="45">
        <v>2101301</v>
      </c>
      <c r="B731" s="45" t="s">
        <v>1438</v>
      </c>
      <c r="C731" s="46">
        <v>456</v>
      </c>
    </row>
    <row r="732" customHeight="1" spans="1:3">
      <c r="A732" s="45">
        <v>2101302</v>
      </c>
      <c r="B732" s="45" t="s">
        <v>1439</v>
      </c>
      <c r="C732" s="46">
        <v>0</v>
      </c>
    </row>
    <row r="733" customHeight="1" spans="1:3">
      <c r="A733" s="45">
        <v>2101399</v>
      </c>
      <c r="B733" s="45" t="s">
        <v>1440</v>
      </c>
      <c r="C733" s="46">
        <v>811</v>
      </c>
    </row>
    <row r="734" customHeight="1" spans="1:3">
      <c r="A734" s="45">
        <v>21014</v>
      </c>
      <c r="B734" s="72" t="s">
        <v>1441</v>
      </c>
      <c r="C734" s="26">
        <f>SUM(C735:C736)</f>
        <v>94</v>
      </c>
    </row>
    <row r="735" customHeight="1" spans="1:3">
      <c r="A735" s="45">
        <v>2101401</v>
      </c>
      <c r="B735" s="45" t="s">
        <v>1442</v>
      </c>
      <c r="C735" s="46">
        <v>94</v>
      </c>
    </row>
    <row r="736" customHeight="1" spans="1:3">
      <c r="A736" s="45">
        <v>2101499</v>
      </c>
      <c r="B736" s="45" t="s">
        <v>1443</v>
      </c>
      <c r="C736" s="46">
        <v>0</v>
      </c>
    </row>
    <row r="737" customHeight="1" spans="1:3">
      <c r="A737" s="45">
        <v>21015</v>
      </c>
      <c r="B737" s="72" t="s">
        <v>1444</v>
      </c>
      <c r="C737" s="26">
        <f>SUM(C738:C745)</f>
        <v>693</v>
      </c>
    </row>
    <row r="738" customHeight="1" spans="1:3">
      <c r="A738" s="45">
        <v>2101501</v>
      </c>
      <c r="B738" s="45" t="s">
        <v>911</v>
      </c>
      <c r="C738" s="46">
        <v>492</v>
      </c>
    </row>
    <row r="739" customHeight="1" spans="1:3">
      <c r="A739" s="45">
        <v>2101502</v>
      </c>
      <c r="B739" s="45" t="s">
        <v>912</v>
      </c>
      <c r="C739" s="46">
        <v>161</v>
      </c>
    </row>
    <row r="740" customHeight="1" spans="1:3">
      <c r="A740" s="45">
        <v>2101503</v>
      </c>
      <c r="B740" s="45" t="s">
        <v>913</v>
      </c>
      <c r="C740" s="46">
        <v>0</v>
      </c>
    </row>
    <row r="741" customHeight="1" spans="1:3">
      <c r="A741" s="45">
        <v>2101504</v>
      </c>
      <c r="B741" s="45" t="s">
        <v>952</v>
      </c>
      <c r="C741" s="46">
        <v>0</v>
      </c>
    </row>
    <row r="742" customHeight="1" spans="1:3">
      <c r="A742" s="45">
        <v>2101505</v>
      </c>
      <c r="B742" s="45" t="s">
        <v>1445</v>
      </c>
      <c r="C742" s="46">
        <v>40</v>
      </c>
    </row>
    <row r="743" customHeight="1" spans="1:3">
      <c r="A743" s="45">
        <v>2101506</v>
      </c>
      <c r="B743" s="45" t="s">
        <v>1446</v>
      </c>
      <c r="C743" s="46">
        <v>0</v>
      </c>
    </row>
    <row r="744" customHeight="1" spans="1:3">
      <c r="A744" s="45">
        <v>2101550</v>
      </c>
      <c r="B744" s="45" t="s">
        <v>920</v>
      </c>
      <c r="C744" s="46">
        <v>0</v>
      </c>
    </row>
    <row r="745" customHeight="1" spans="1:3">
      <c r="A745" s="45">
        <v>2101599</v>
      </c>
      <c r="B745" s="45" t="s">
        <v>1447</v>
      </c>
      <c r="C745" s="46">
        <v>0</v>
      </c>
    </row>
    <row r="746" customHeight="1" spans="1:3">
      <c r="A746" s="45">
        <v>21016</v>
      </c>
      <c r="B746" s="72" t="s">
        <v>1448</v>
      </c>
      <c r="C746" s="26">
        <f>C747</f>
        <v>0</v>
      </c>
    </row>
    <row r="747" customHeight="1" spans="1:3">
      <c r="A747" s="45">
        <v>2101601</v>
      </c>
      <c r="B747" s="45" t="s">
        <v>1449</v>
      </c>
      <c r="C747" s="46">
        <v>0</v>
      </c>
    </row>
    <row r="748" customHeight="1" spans="1:3">
      <c r="A748" s="45">
        <v>21099</v>
      </c>
      <c r="B748" s="72" t="s">
        <v>1450</v>
      </c>
      <c r="C748" s="26">
        <f>C749</f>
        <v>286</v>
      </c>
    </row>
    <row r="749" customHeight="1" spans="1:3">
      <c r="A749" s="45">
        <v>2109999</v>
      </c>
      <c r="B749" s="45" t="s">
        <v>1451</v>
      </c>
      <c r="C749" s="46">
        <v>286</v>
      </c>
    </row>
    <row r="750" customHeight="1" spans="1:3">
      <c r="A750" s="45">
        <v>211</v>
      </c>
      <c r="B750" s="72" t="s">
        <v>1452</v>
      </c>
      <c r="C750" s="26">
        <f>SUM(C751,C761,C765,C774,C781,C788,C794,C797,C800,C802,C804,C810,C812,C814,C825)</f>
        <v>10365</v>
      </c>
    </row>
    <row r="751" customHeight="1" spans="1:3">
      <c r="A751" s="45">
        <v>21101</v>
      </c>
      <c r="B751" s="72" t="s">
        <v>1453</v>
      </c>
      <c r="C751" s="26">
        <f>SUM(C752:C760)</f>
        <v>1093</v>
      </c>
    </row>
    <row r="752" customHeight="1" spans="1:3">
      <c r="A752" s="45">
        <v>2110101</v>
      </c>
      <c r="B752" s="45" t="s">
        <v>911</v>
      </c>
      <c r="C752" s="46">
        <v>158</v>
      </c>
    </row>
    <row r="753" customHeight="1" spans="1:3">
      <c r="A753" s="45">
        <v>2110102</v>
      </c>
      <c r="B753" s="45" t="s">
        <v>912</v>
      </c>
      <c r="C753" s="46">
        <v>116</v>
      </c>
    </row>
    <row r="754" customHeight="1" spans="1:3">
      <c r="A754" s="45">
        <v>2110103</v>
      </c>
      <c r="B754" s="45" t="s">
        <v>913</v>
      </c>
      <c r="C754" s="46">
        <v>0</v>
      </c>
    </row>
    <row r="755" customHeight="1" spans="1:3">
      <c r="A755" s="45">
        <v>2110104</v>
      </c>
      <c r="B755" s="45" t="s">
        <v>1454</v>
      </c>
      <c r="C755" s="46">
        <v>0</v>
      </c>
    </row>
    <row r="756" customHeight="1" spans="1:3">
      <c r="A756" s="45">
        <v>2110105</v>
      </c>
      <c r="B756" s="45" t="s">
        <v>1455</v>
      </c>
      <c r="C756" s="46">
        <v>0</v>
      </c>
    </row>
    <row r="757" customHeight="1" spans="1:3">
      <c r="A757" s="45">
        <v>2110106</v>
      </c>
      <c r="B757" s="45" t="s">
        <v>1456</v>
      </c>
      <c r="C757" s="46">
        <v>0</v>
      </c>
    </row>
    <row r="758" customHeight="1" spans="1:3">
      <c r="A758" s="45">
        <v>2110107</v>
      </c>
      <c r="B758" s="45" t="s">
        <v>1457</v>
      </c>
      <c r="C758" s="46">
        <v>0</v>
      </c>
    </row>
    <row r="759" customHeight="1" spans="1:3">
      <c r="A759" s="45">
        <v>2110108</v>
      </c>
      <c r="B759" s="45" t="s">
        <v>1458</v>
      </c>
      <c r="C759" s="46">
        <v>0</v>
      </c>
    </row>
    <row r="760" customHeight="1" spans="1:3">
      <c r="A760" s="45">
        <v>2110199</v>
      </c>
      <c r="B760" s="45" t="s">
        <v>1459</v>
      </c>
      <c r="C760" s="46">
        <v>819</v>
      </c>
    </row>
    <row r="761" customHeight="1" spans="1:3">
      <c r="A761" s="45">
        <v>21102</v>
      </c>
      <c r="B761" s="72" t="s">
        <v>1460</v>
      </c>
      <c r="C761" s="26">
        <f>SUM(C762:C764)</f>
        <v>0</v>
      </c>
    </row>
    <row r="762" customHeight="1" spans="1:3">
      <c r="A762" s="45">
        <v>2110203</v>
      </c>
      <c r="B762" s="45" t="s">
        <v>1461</v>
      </c>
      <c r="C762" s="46">
        <v>0</v>
      </c>
    </row>
    <row r="763" customHeight="1" spans="1:3">
      <c r="A763" s="45">
        <v>2110204</v>
      </c>
      <c r="B763" s="45" t="s">
        <v>1462</v>
      </c>
      <c r="C763" s="46">
        <v>0</v>
      </c>
    </row>
    <row r="764" customHeight="1" spans="1:3">
      <c r="A764" s="45">
        <v>2110299</v>
      </c>
      <c r="B764" s="45" t="s">
        <v>1463</v>
      </c>
      <c r="C764" s="46">
        <v>0</v>
      </c>
    </row>
    <row r="765" customHeight="1" spans="1:3">
      <c r="A765" s="45">
        <v>21103</v>
      </c>
      <c r="B765" s="72" t="s">
        <v>1464</v>
      </c>
      <c r="C765" s="26">
        <f>SUM(C766:C773)</f>
        <v>4344</v>
      </c>
    </row>
    <row r="766" customHeight="1" spans="1:3">
      <c r="A766" s="45">
        <v>2110301</v>
      </c>
      <c r="B766" s="45" t="s">
        <v>1465</v>
      </c>
      <c r="C766" s="46">
        <v>40</v>
      </c>
    </row>
    <row r="767" customHeight="1" spans="1:3">
      <c r="A767" s="45">
        <v>2110302</v>
      </c>
      <c r="B767" s="45" t="s">
        <v>1466</v>
      </c>
      <c r="C767" s="46">
        <v>3599</v>
      </c>
    </row>
    <row r="768" customHeight="1" spans="1:3">
      <c r="A768" s="45">
        <v>2110303</v>
      </c>
      <c r="B768" s="45" t="s">
        <v>1467</v>
      </c>
      <c r="C768" s="46">
        <v>0</v>
      </c>
    </row>
    <row r="769" customHeight="1" spans="1:3">
      <c r="A769" s="45">
        <v>2110304</v>
      </c>
      <c r="B769" s="45" t="s">
        <v>1468</v>
      </c>
      <c r="C769" s="46">
        <v>0</v>
      </c>
    </row>
    <row r="770" customHeight="1" spans="1:3">
      <c r="A770" s="45">
        <v>2110305</v>
      </c>
      <c r="B770" s="45" t="s">
        <v>1469</v>
      </c>
      <c r="C770" s="46">
        <v>0</v>
      </c>
    </row>
    <row r="771" customHeight="1" spans="1:3">
      <c r="A771" s="45">
        <v>2110306</v>
      </c>
      <c r="B771" s="45" t="s">
        <v>1470</v>
      </c>
      <c r="C771" s="46">
        <v>0</v>
      </c>
    </row>
    <row r="772" customHeight="1" spans="1:3">
      <c r="A772" s="45">
        <v>2110307</v>
      </c>
      <c r="B772" s="45" t="s">
        <v>1471</v>
      </c>
      <c r="C772" s="46">
        <v>0</v>
      </c>
    </row>
    <row r="773" customHeight="1" spans="1:3">
      <c r="A773" s="45">
        <v>2110399</v>
      </c>
      <c r="B773" s="45" t="s">
        <v>1472</v>
      </c>
      <c r="C773" s="46">
        <v>705</v>
      </c>
    </row>
    <row r="774" customHeight="1" spans="1:3">
      <c r="A774" s="45">
        <v>21104</v>
      </c>
      <c r="B774" s="72" t="s">
        <v>1473</v>
      </c>
      <c r="C774" s="26">
        <f>SUM(C775:C780)</f>
        <v>4580</v>
      </c>
    </row>
    <row r="775" customHeight="1" spans="1:3">
      <c r="A775" s="45">
        <v>2110401</v>
      </c>
      <c r="B775" s="45" t="s">
        <v>1474</v>
      </c>
      <c r="C775" s="46">
        <v>842</v>
      </c>
    </row>
    <row r="776" customHeight="1" spans="1:3">
      <c r="A776" s="45">
        <v>2110402</v>
      </c>
      <c r="B776" s="45" t="s">
        <v>1475</v>
      </c>
      <c r="C776" s="46">
        <v>2185</v>
      </c>
    </row>
    <row r="777" customHeight="1" spans="1:3">
      <c r="A777" s="45">
        <v>2110404</v>
      </c>
      <c r="B777" s="45" t="s">
        <v>1476</v>
      </c>
      <c r="C777" s="46">
        <v>0</v>
      </c>
    </row>
    <row r="778" customHeight="1" spans="1:3">
      <c r="A778" s="45">
        <v>2110405</v>
      </c>
      <c r="B778" s="45" t="s">
        <v>1477</v>
      </c>
      <c r="C778" s="46">
        <v>0</v>
      </c>
    </row>
    <row r="779" customHeight="1" spans="1:3">
      <c r="A779" s="45">
        <v>2110406</v>
      </c>
      <c r="B779" s="45" t="s">
        <v>1478</v>
      </c>
      <c r="C779" s="46">
        <v>1392</v>
      </c>
    </row>
    <row r="780" customHeight="1" spans="1:3">
      <c r="A780" s="45">
        <v>2110499</v>
      </c>
      <c r="B780" s="45" t="s">
        <v>1479</v>
      </c>
      <c r="C780" s="46">
        <v>161</v>
      </c>
    </row>
    <row r="781" customHeight="1" spans="1:3">
      <c r="A781" s="45">
        <v>21105</v>
      </c>
      <c r="B781" s="72" t="s">
        <v>1480</v>
      </c>
      <c r="C781" s="26">
        <f>SUM(C782:C787)</f>
        <v>1</v>
      </c>
    </row>
    <row r="782" customHeight="1" spans="1:3">
      <c r="A782" s="45">
        <v>2110501</v>
      </c>
      <c r="B782" s="45" t="s">
        <v>1481</v>
      </c>
      <c r="C782" s="46">
        <v>1</v>
      </c>
    </row>
    <row r="783" customHeight="1" spans="1:3">
      <c r="A783" s="45">
        <v>2110502</v>
      </c>
      <c r="B783" s="45" t="s">
        <v>1482</v>
      </c>
      <c r="C783" s="46">
        <v>0</v>
      </c>
    </row>
    <row r="784" customHeight="1" spans="1:3">
      <c r="A784" s="45">
        <v>2110503</v>
      </c>
      <c r="B784" s="45" t="s">
        <v>1483</v>
      </c>
      <c r="C784" s="46">
        <v>0</v>
      </c>
    </row>
    <row r="785" customHeight="1" spans="1:3">
      <c r="A785" s="45">
        <v>2110506</v>
      </c>
      <c r="B785" s="45" t="s">
        <v>1484</v>
      </c>
      <c r="C785" s="46">
        <v>0</v>
      </c>
    </row>
    <row r="786" customHeight="1" spans="1:3">
      <c r="A786" s="45">
        <v>2110507</v>
      </c>
      <c r="B786" s="45" t="s">
        <v>1485</v>
      </c>
      <c r="C786" s="46">
        <v>0</v>
      </c>
    </row>
    <row r="787" customHeight="1" spans="1:3">
      <c r="A787" s="45">
        <v>2110599</v>
      </c>
      <c r="B787" s="45" t="s">
        <v>1486</v>
      </c>
      <c r="C787" s="46">
        <v>0</v>
      </c>
    </row>
    <row r="788" customHeight="1" spans="1:3">
      <c r="A788" s="45">
        <v>21106</v>
      </c>
      <c r="B788" s="72" t="s">
        <v>1487</v>
      </c>
      <c r="C788" s="26">
        <f>SUM(C789:C793)</f>
        <v>20</v>
      </c>
    </row>
    <row r="789" customHeight="1" spans="1:3">
      <c r="A789" s="45">
        <v>2110602</v>
      </c>
      <c r="B789" s="45" t="s">
        <v>1488</v>
      </c>
      <c r="C789" s="46">
        <v>20</v>
      </c>
    </row>
    <row r="790" customHeight="1" spans="1:3">
      <c r="A790" s="45">
        <v>2110603</v>
      </c>
      <c r="B790" s="45" t="s">
        <v>1489</v>
      </c>
      <c r="C790" s="46">
        <v>0</v>
      </c>
    </row>
    <row r="791" customHeight="1" spans="1:3">
      <c r="A791" s="45">
        <v>2110604</v>
      </c>
      <c r="B791" s="45" t="s">
        <v>1490</v>
      </c>
      <c r="C791" s="46">
        <v>0</v>
      </c>
    </row>
    <row r="792" customHeight="1" spans="1:3">
      <c r="A792" s="45">
        <v>2110605</v>
      </c>
      <c r="B792" s="45" t="s">
        <v>1491</v>
      </c>
      <c r="C792" s="46">
        <v>0</v>
      </c>
    </row>
    <row r="793" customHeight="1" spans="1:3">
      <c r="A793" s="45">
        <v>2110699</v>
      </c>
      <c r="B793" s="45" t="s">
        <v>1492</v>
      </c>
      <c r="C793" s="46">
        <v>0</v>
      </c>
    </row>
    <row r="794" customHeight="1" spans="1:3">
      <c r="A794" s="45">
        <v>21107</v>
      </c>
      <c r="B794" s="72" t="s">
        <v>1493</v>
      </c>
      <c r="C794" s="26">
        <f>SUM(C795:C796)</f>
        <v>0</v>
      </c>
    </row>
    <row r="795" customHeight="1" spans="1:3">
      <c r="A795" s="45">
        <v>2110704</v>
      </c>
      <c r="B795" s="45" t="s">
        <v>1494</v>
      </c>
      <c r="C795" s="46">
        <v>0</v>
      </c>
    </row>
    <row r="796" customHeight="1" spans="1:3">
      <c r="A796" s="45">
        <v>2110799</v>
      </c>
      <c r="B796" s="45" t="s">
        <v>1495</v>
      </c>
      <c r="C796" s="46">
        <v>0</v>
      </c>
    </row>
    <row r="797" customHeight="1" spans="1:3">
      <c r="A797" s="45">
        <v>21108</v>
      </c>
      <c r="B797" s="72" t="s">
        <v>1496</v>
      </c>
      <c r="C797" s="26">
        <f>SUM(C798:C799)</f>
        <v>0</v>
      </c>
    </row>
    <row r="798" customHeight="1" spans="1:3">
      <c r="A798" s="45">
        <v>2110804</v>
      </c>
      <c r="B798" s="45" t="s">
        <v>1497</v>
      </c>
      <c r="C798" s="46">
        <v>0</v>
      </c>
    </row>
    <row r="799" customHeight="1" spans="1:3">
      <c r="A799" s="45">
        <v>2110899</v>
      </c>
      <c r="B799" s="45" t="s">
        <v>1498</v>
      </c>
      <c r="C799" s="46">
        <v>0</v>
      </c>
    </row>
    <row r="800" customHeight="1" spans="1:3">
      <c r="A800" s="45">
        <v>21109</v>
      </c>
      <c r="B800" s="72" t="s">
        <v>1499</v>
      </c>
      <c r="C800" s="26">
        <f>C801</f>
        <v>0</v>
      </c>
    </row>
    <row r="801" customHeight="1" spans="1:3">
      <c r="A801" s="45">
        <v>2110901</v>
      </c>
      <c r="B801" s="45" t="s">
        <v>1500</v>
      </c>
      <c r="C801" s="46">
        <v>0</v>
      </c>
    </row>
    <row r="802" customHeight="1" spans="1:3">
      <c r="A802" s="45">
        <v>21110</v>
      </c>
      <c r="B802" s="72" t="s">
        <v>1501</v>
      </c>
      <c r="C802" s="26">
        <f>C803</f>
        <v>0</v>
      </c>
    </row>
    <row r="803" customHeight="1" spans="1:3">
      <c r="A803" s="45">
        <v>2111001</v>
      </c>
      <c r="B803" s="45" t="s">
        <v>1502</v>
      </c>
      <c r="C803" s="46">
        <v>0</v>
      </c>
    </row>
    <row r="804" customHeight="1" spans="1:3">
      <c r="A804" s="45">
        <v>21111</v>
      </c>
      <c r="B804" s="72" t="s">
        <v>1503</v>
      </c>
      <c r="C804" s="26">
        <f>SUM(C805:C809)</f>
        <v>319</v>
      </c>
    </row>
    <row r="805" customHeight="1" spans="1:3">
      <c r="A805" s="45">
        <v>2111101</v>
      </c>
      <c r="B805" s="45" t="s">
        <v>1504</v>
      </c>
      <c r="C805" s="46">
        <v>0</v>
      </c>
    </row>
    <row r="806" customHeight="1" spans="1:3">
      <c r="A806" s="45">
        <v>2111102</v>
      </c>
      <c r="B806" s="45" t="s">
        <v>1505</v>
      </c>
      <c r="C806" s="46">
        <v>252</v>
      </c>
    </row>
    <row r="807" customHeight="1" spans="1:3">
      <c r="A807" s="45">
        <v>2111103</v>
      </c>
      <c r="B807" s="45" t="s">
        <v>1506</v>
      </c>
      <c r="C807" s="46">
        <v>67</v>
      </c>
    </row>
    <row r="808" customHeight="1" spans="1:3">
      <c r="A808" s="45">
        <v>2111104</v>
      </c>
      <c r="B808" s="45" t="s">
        <v>1507</v>
      </c>
      <c r="C808" s="46">
        <v>0</v>
      </c>
    </row>
    <row r="809" customHeight="1" spans="1:3">
      <c r="A809" s="45">
        <v>2111199</v>
      </c>
      <c r="B809" s="45" t="s">
        <v>1508</v>
      </c>
      <c r="C809" s="46">
        <v>0</v>
      </c>
    </row>
    <row r="810" customHeight="1" spans="1:3">
      <c r="A810" s="45">
        <v>21112</v>
      </c>
      <c r="B810" s="72" t="s">
        <v>1509</v>
      </c>
      <c r="C810" s="26">
        <f>C811</f>
        <v>0</v>
      </c>
    </row>
    <row r="811" customHeight="1" spans="1:3">
      <c r="A811" s="45">
        <v>2111201</v>
      </c>
      <c r="B811" s="45" t="s">
        <v>1510</v>
      </c>
      <c r="C811" s="46">
        <v>0</v>
      </c>
    </row>
    <row r="812" customHeight="1" spans="1:3">
      <c r="A812" s="45">
        <v>21113</v>
      </c>
      <c r="B812" s="72" t="s">
        <v>1511</v>
      </c>
      <c r="C812" s="26">
        <f>C813</f>
        <v>0</v>
      </c>
    </row>
    <row r="813" customHeight="1" spans="1:3">
      <c r="A813" s="45">
        <v>2111301</v>
      </c>
      <c r="B813" s="45" t="s">
        <v>1512</v>
      </c>
      <c r="C813" s="46">
        <v>0</v>
      </c>
    </row>
    <row r="814" customHeight="1" spans="1:3">
      <c r="A814" s="45">
        <v>21114</v>
      </c>
      <c r="B814" s="72" t="s">
        <v>1513</v>
      </c>
      <c r="C814" s="26">
        <f>SUM(C815:C824)</f>
        <v>0</v>
      </c>
    </row>
    <row r="815" customHeight="1" spans="1:3">
      <c r="A815" s="45">
        <v>2111401</v>
      </c>
      <c r="B815" s="45" t="s">
        <v>911</v>
      </c>
      <c r="C815" s="46">
        <v>0</v>
      </c>
    </row>
    <row r="816" customHeight="1" spans="1:3">
      <c r="A816" s="45">
        <v>2111402</v>
      </c>
      <c r="B816" s="45" t="s">
        <v>912</v>
      </c>
      <c r="C816" s="46">
        <v>0</v>
      </c>
    </row>
    <row r="817" customHeight="1" spans="1:3">
      <c r="A817" s="45">
        <v>2111403</v>
      </c>
      <c r="B817" s="45" t="s">
        <v>913</v>
      </c>
      <c r="C817" s="46">
        <v>0</v>
      </c>
    </row>
    <row r="818" customHeight="1" spans="1:3">
      <c r="A818" s="45">
        <v>2111406</v>
      </c>
      <c r="B818" s="45" t="s">
        <v>1514</v>
      </c>
      <c r="C818" s="46">
        <v>0</v>
      </c>
    </row>
    <row r="819" customHeight="1" spans="1:3">
      <c r="A819" s="45">
        <v>2111407</v>
      </c>
      <c r="B819" s="45" t="s">
        <v>1515</v>
      </c>
      <c r="C819" s="46">
        <v>0</v>
      </c>
    </row>
    <row r="820" customHeight="1" spans="1:3">
      <c r="A820" s="45">
        <v>2111408</v>
      </c>
      <c r="B820" s="45" t="s">
        <v>1516</v>
      </c>
      <c r="C820" s="46">
        <v>0</v>
      </c>
    </row>
    <row r="821" customHeight="1" spans="1:3">
      <c r="A821" s="45">
        <v>2111411</v>
      </c>
      <c r="B821" s="45" t="s">
        <v>952</v>
      </c>
      <c r="C821" s="46">
        <v>0</v>
      </c>
    </row>
    <row r="822" customHeight="1" spans="1:3">
      <c r="A822" s="45">
        <v>2111413</v>
      </c>
      <c r="B822" s="45" t="s">
        <v>1517</v>
      </c>
      <c r="C822" s="46">
        <v>0</v>
      </c>
    </row>
    <row r="823" customHeight="1" spans="1:3">
      <c r="A823" s="45">
        <v>2111450</v>
      </c>
      <c r="B823" s="45" t="s">
        <v>920</v>
      </c>
      <c r="C823" s="46">
        <v>0</v>
      </c>
    </row>
    <row r="824" customHeight="1" spans="1:3">
      <c r="A824" s="45">
        <v>2111499</v>
      </c>
      <c r="B824" s="45" t="s">
        <v>1518</v>
      </c>
      <c r="C824" s="46">
        <v>0</v>
      </c>
    </row>
    <row r="825" customHeight="1" spans="1:3">
      <c r="A825" s="45">
        <v>21199</v>
      </c>
      <c r="B825" s="72" t="s">
        <v>1519</v>
      </c>
      <c r="C825" s="26">
        <f>C826</f>
        <v>8</v>
      </c>
    </row>
    <row r="826" customHeight="1" spans="1:3">
      <c r="A826" s="45">
        <v>2119999</v>
      </c>
      <c r="B826" s="45" t="s">
        <v>1520</v>
      </c>
      <c r="C826" s="46">
        <v>8</v>
      </c>
    </row>
    <row r="827" customHeight="1" spans="1:3">
      <c r="A827" s="45">
        <v>212</v>
      </c>
      <c r="B827" s="72" t="s">
        <v>1521</v>
      </c>
      <c r="C827" s="26">
        <f>SUM(C828,C839,C841,C844,C846,C848)</f>
        <v>66661</v>
      </c>
    </row>
    <row r="828" customHeight="1" spans="1:3">
      <c r="A828" s="45">
        <v>21201</v>
      </c>
      <c r="B828" s="72" t="s">
        <v>1522</v>
      </c>
      <c r="C828" s="26">
        <f>SUM(C829:C838)</f>
        <v>3503</v>
      </c>
    </row>
    <row r="829" customHeight="1" spans="1:3">
      <c r="A829" s="45">
        <v>2120101</v>
      </c>
      <c r="B829" s="45" t="s">
        <v>911</v>
      </c>
      <c r="C829" s="46">
        <v>967</v>
      </c>
    </row>
    <row r="830" customHeight="1" spans="1:3">
      <c r="A830" s="45">
        <v>2120102</v>
      </c>
      <c r="B830" s="45" t="s">
        <v>912</v>
      </c>
      <c r="C830" s="46">
        <v>121</v>
      </c>
    </row>
    <row r="831" customHeight="1" spans="1:3">
      <c r="A831" s="45">
        <v>2120103</v>
      </c>
      <c r="B831" s="45" t="s">
        <v>913</v>
      </c>
      <c r="C831" s="46">
        <v>0</v>
      </c>
    </row>
    <row r="832" customHeight="1" spans="1:3">
      <c r="A832" s="45">
        <v>2120104</v>
      </c>
      <c r="B832" s="45" t="s">
        <v>1523</v>
      </c>
      <c r="C832" s="46">
        <v>1968</v>
      </c>
    </row>
    <row r="833" customHeight="1" spans="1:3">
      <c r="A833" s="45">
        <v>2120105</v>
      </c>
      <c r="B833" s="45" t="s">
        <v>1524</v>
      </c>
      <c r="C833" s="46">
        <v>98</v>
      </c>
    </row>
    <row r="834" customHeight="1" spans="1:3">
      <c r="A834" s="45">
        <v>2120106</v>
      </c>
      <c r="B834" s="45" t="s">
        <v>1525</v>
      </c>
      <c r="C834" s="46">
        <v>0</v>
      </c>
    </row>
    <row r="835" customHeight="1" spans="1:3">
      <c r="A835" s="45">
        <v>2120107</v>
      </c>
      <c r="B835" s="45" t="s">
        <v>1526</v>
      </c>
      <c r="C835" s="46">
        <v>0</v>
      </c>
    </row>
    <row r="836" customHeight="1" spans="1:3">
      <c r="A836" s="45">
        <v>2120109</v>
      </c>
      <c r="B836" s="45" t="s">
        <v>1527</v>
      </c>
      <c r="C836" s="46">
        <v>179</v>
      </c>
    </row>
    <row r="837" customHeight="1" spans="1:3">
      <c r="A837" s="45">
        <v>2120110</v>
      </c>
      <c r="B837" s="45" t="s">
        <v>1528</v>
      </c>
      <c r="C837" s="46">
        <v>0</v>
      </c>
    </row>
    <row r="838" customHeight="1" spans="1:3">
      <c r="A838" s="45">
        <v>2120199</v>
      </c>
      <c r="B838" s="45" t="s">
        <v>1529</v>
      </c>
      <c r="C838" s="46">
        <v>170</v>
      </c>
    </row>
    <row r="839" customHeight="1" spans="1:3">
      <c r="A839" s="45">
        <v>21202</v>
      </c>
      <c r="B839" s="72" t="s">
        <v>1530</v>
      </c>
      <c r="C839" s="26">
        <f>C840</f>
        <v>0</v>
      </c>
    </row>
    <row r="840" customHeight="1" spans="1:3">
      <c r="A840" s="45">
        <v>2120201</v>
      </c>
      <c r="B840" s="45" t="s">
        <v>1531</v>
      </c>
      <c r="C840" s="46">
        <v>0</v>
      </c>
    </row>
    <row r="841" customHeight="1" spans="1:3">
      <c r="A841" s="45">
        <v>21203</v>
      </c>
      <c r="B841" s="72" t="s">
        <v>1532</v>
      </c>
      <c r="C841" s="26">
        <f>SUM(C842:C843)</f>
        <v>19768</v>
      </c>
    </row>
    <row r="842" customHeight="1" spans="1:3">
      <c r="A842" s="45">
        <v>2120303</v>
      </c>
      <c r="B842" s="45" t="s">
        <v>1533</v>
      </c>
      <c r="C842" s="46">
        <v>19209</v>
      </c>
    </row>
    <row r="843" customHeight="1" spans="1:3">
      <c r="A843" s="45">
        <v>2120399</v>
      </c>
      <c r="B843" s="45" t="s">
        <v>1534</v>
      </c>
      <c r="C843" s="46">
        <v>559</v>
      </c>
    </row>
    <row r="844" customHeight="1" spans="1:3">
      <c r="A844" s="45">
        <v>21205</v>
      </c>
      <c r="B844" s="72" t="s">
        <v>1535</v>
      </c>
      <c r="C844" s="26">
        <f t="shared" ref="C844:C848" si="0">C845</f>
        <v>5022</v>
      </c>
    </row>
    <row r="845" customHeight="1" spans="1:3">
      <c r="A845" s="45">
        <v>2120501</v>
      </c>
      <c r="B845" s="45" t="s">
        <v>1536</v>
      </c>
      <c r="C845" s="46">
        <v>5022</v>
      </c>
    </row>
    <row r="846" customHeight="1" spans="1:3">
      <c r="A846" s="45">
        <v>21206</v>
      </c>
      <c r="B846" s="72" t="s">
        <v>1537</v>
      </c>
      <c r="C846" s="26">
        <f t="shared" si="0"/>
        <v>0</v>
      </c>
    </row>
    <row r="847" customHeight="1" spans="1:3">
      <c r="A847" s="45">
        <v>2120601</v>
      </c>
      <c r="B847" s="45" t="s">
        <v>1538</v>
      </c>
      <c r="C847" s="46">
        <v>0</v>
      </c>
    </row>
    <row r="848" customHeight="1" spans="1:3">
      <c r="A848" s="45">
        <v>21299</v>
      </c>
      <c r="B848" s="72" t="s">
        <v>1539</v>
      </c>
      <c r="C848" s="26">
        <f t="shared" si="0"/>
        <v>38368</v>
      </c>
    </row>
    <row r="849" customHeight="1" spans="1:3">
      <c r="A849" s="45">
        <v>2129999</v>
      </c>
      <c r="B849" s="45" t="s">
        <v>1540</v>
      </c>
      <c r="C849" s="46">
        <v>38368</v>
      </c>
    </row>
    <row r="850" customHeight="1" spans="1:3">
      <c r="A850" s="45">
        <v>213</v>
      </c>
      <c r="B850" s="72" t="s">
        <v>1541</v>
      </c>
      <c r="C850" s="26">
        <f>SUM(C851,C877,C899,C927,C938,C945,C951,C954)</f>
        <v>150320</v>
      </c>
    </row>
    <row r="851" customHeight="1" spans="1:3">
      <c r="A851" s="45">
        <v>21301</v>
      </c>
      <c r="B851" s="72" t="s">
        <v>1542</v>
      </c>
      <c r="C851" s="26">
        <f>SUM(C852:C876)</f>
        <v>28090</v>
      </c>
    </row>
    <row r="852" customHeight="1" spans="1:3">
      <c r="A852" s="45">
        <v>2130101</v>
      </c>
      <c r="B852" s="45" t="s">
        <v>911</v>
      </c>
      <c r="C852" s="46">
        <v>3207</v>
      </c>
    </row>
    <row r="853" customHeight="1" spans="1:3">
      <c r="A853" s="45">
        <v>2130102</v>
      </c>
      <c r="B853" s="45" t="s">
        <v>912</v>
      </c>
      <c r="C853" s="46">
        <v>317</v>
      </c>
    </row>
    <row r="854" customHeight="1" spans="1:3">
      <c r="A854" s="45">
        <v>2130103</v>
      </c>
      <c r="B854" s="45" t="s">
        <v>913</v>
      </c>
      <c r="C854" s="46">
        <v>0</v>
      </c>
    </row>
    <row r="855" customHeight="1" spans="1:3">
      <c r="A855" s="45">
        <v>2130104</v>
      </c>
      <c r="B855" s="45" t="s">
        <v>920</v>
      </c>
      <c r="C855" s="46">
        <v>129</v>
      </c>
    </row>
    <row r="856" customHeight="1" spans="1:3">
      <c r="A856" s="45">
        <v>2130105</v>
      </c>
      <c r="B856" s="45" t="s">
        <v>1543</v>
      </c>
      <c r="C856" s="46">
        <v>0</v>
      </c>
    </row>
    <row r="857" customHeight="1" spans="1:3">
      <c r="A857" s="45">
        <v>2130106</v>
      </c>
      <c r="B857" s="45" t="s">
        <v>1544</v>
      </c>
      <c r="C857" s="46">
        <v>276</v>
      </c>
    </row>
    <row r="858" customHeight="1" spans="1:3">
      <c r="A858" s="45">
        <v>2130108</v>
      </c>
      <c r="B858" s="45" t="s">
        <v>1545</v>
      </c>
      <c r="C858" s="46">
        <v>373</v>
      </c>
    </row>
    <row r="859" customHeight="1" spans="1:3">
      <c r="A859" s="45">
        <v>2130109</v>
      </c>
      <c r="B859" s="45" t="s">
        <v>1546</v>
      </c>
      <c r="C859" s="46">
        <v>55</v>
      </c>
    </row>
    <row r="860" customHeight="1" spans="1:3">
      <c r="A860" s="45">
        <v>2130110</v>
      </c>
      <c r="B860" s="45" t="s">
        <v>1547</v>
      </c>
      <c r="C860" s="46">
        <v>26</v>
      </c>
    </row>
    <row r="861" customHeight="1" spans="1:3">
      <c r="A861" s="45">
        <v>2130111</v>
      </c>
      <c r="B861" s="45" t="s">
        <v>1548</v>
      </c>
      <c r="C861" s="46">
        <v>0</v>
      </c>
    </row>
    <row r="862" customHeight="1" spans="1:3">
      <c r="A862" s="45">
        <v>2130112</v>
      </c>
      <c r="B862" s="45" t="s">
        <v>1549</v>
      </c>
      <c r="C862" s="46">
        <v>95</v>
      </c>
    </row>
    <row r="863" customHeight="1" spans="1:3">
      <c r="A863" s="45">
        <v>2130114</v>
      </c>
      <c r="B863" s="45" t="s">
        <v>1550</v>
      </c>
      <c r="C863" s="46">
        <v>0</v>
      </c>
    </row>
    <row r="864" customHeight="1" spans="1:3">
      <c r="A864" s="45">
        <v>2130119</v>
      </c>
      <c r="B864" s="45" t="s">
        <v>1551</v>
      </c>
      <c r="C864" s="46">
        <v>461</v>
      </c>
    </row>
    <row r="865" customHeight="1" spans="1:3">
      <c r="A865" s="45">
        <v>2130120</v>
      </c>
      <c r="B865" s="45" t="s">
        <v>1552</v>
      </c>
      <c r="C865" s="46">
        <v>0</v>
      </c>
    </row>
    <row r="866" customHeight="1" spans="1:3">
      <c r="A866" s="45">
        <v>2130121</v>
      </c>
      <c r="B866" s="45" t="s">
        <v>1553</v>
      </c>
      <c r="C866" s="46">
        <v>559</v>
      </c>
    </row>
    <row r="867" customHeight="1" spans="1:3">
      <c r="A867" s="45">
        <v>2130122</v>
      </c>
      <c r="B867" s="45" t="s">
        <v>1554</v>
      </c>
      <c r="C867" s="46">
        <v>4376</v>
      </c>
    </row>
    <row r="868" customHeight="1" spans="1:3">
      <c r="A868" s="45">
        <v>2130124</v>
      </c>
      <c r="B868" s="45" t="s">
        <v>1555</v>
      </c>
      <c r="C868" s="46">
        <v>65</v>
      </c>
    </row>
    <row r="869" customHeight="1" spans="1:3">
      <c r="A869" s="45">
        <v>2130125</v>
      </c>
      <c r="B869" s="45" t="s">
        <v>1556</v>
      </c>
      <c r="C869" s="46">
        <v>94</v>
      </c>
    </row>
    <row r="870" customHeight="1" spans="1:3">
      <c r="A870" s="45">
        <v>2130126</v>
      </c>
      <c r="B870" s="45" t="s">
        <v>1557</v>
      </c>
      <c r="C870" s="46">
        <v>2837</v>
      </c>
    </row>
    <row r="871" customHeight="1" spans="1:3">
      <c r="A871" s="45">
        <v>2130135</v>
      </c>
      <c r="B871" s="45" t="s">
        <v>1558</v>
      </c>
      <c r="C871" s="46">
        <v>226</v>
      </c>
    </row>
    <row r="872" customHeight="1" spans="1:3">
      <c r="A872" s="45">
        <v>2130142</v>
      </c>
      <c r="B872" s="45" t="s">
        <v>1559</v>
      </c>
      <c r="C872" s="46">
        <v>10</v>
      </c>
    </row>
    <row r="873" customHeight="1" spans="1:3">
      <c r="A873" s="45">
        <v>2130148</v>
      </c>
      <c r="B873" s="45" t="s">
        <v>1560</v>
      </c>
      <c r="C873" s="46">
        <v>40</v>
      </c>
    </row>
    <row r="874" customHeight="1" spans="1:3">
      <c r="A874" s="45">
        <v>2130152</v>
      </c>
      <c r="B874" s="45" t="s">
        <v>1561</v>
      </c>
      <c r="C874" s="46">
        <v>5</v>
      </c>
    </row>
    <row r="875" customHeight="1" spans="1:3">
      <c r="A875" s="45">
        <v>2130153</v>
      </c>
      <c r="B875" s="45" t="s">
        <v>1562</v>
      </c>
      <c r="C875" s="46">
        <v>2928</v>
      </c>
    </row>
    <row r="876" customHeight="1" spans="1:3">
      <c r="A876" s="45">
        <v>2130199</v>
      </c>
      <c r="B876" s="45" t="s">
        <v>1563</v>
      </c>
      <c r="C876" s="46">
        <v>12011</v>
      </c>
    </row>
    <row r="877" customHeight="1" spans="1:3">
      <c r="A877" s="45">
        <v>21302</v>
      </c>
      <c r="B877" s="72" t="s">
        <v>1564</v>
      </c>
      <c r="C877" s="26">
        <f>SUM(C878:C898)</f>
        <v>15105</v>
      </c>
    </row>
    <row r="878" customHeight="1" spans="1:3">
      <c r="A878" s="45">
        <v>2130201</v>
      </c>
      <c r="B878" s="45" t="s">
        <v>911</v>
      </c>
      <c r="C878" s="46">
        <v>2593</v>
      </c>
    </row>
    <row r="879" customHeight="1" spans="1:3">
      <c r="A879" s="45">
        <v>2130202</v>
      </c>
      <c r="B879" s="45" t="s">
        <v>912</v>
      </c>
      <c r="C879" s="46">
        <v>337</v>
      </c>
    </row>
    <row r="880" customHeight="1" spans="1:3">
      <c r="A880" s="45">
        <v>2130203</v>
      </c>
      <c r="B880" s="45" t="s">
        <v>913</v>
      </c>
      <c r="C880" s="46">
        <v>0</v>
      </c>
    </row>
    <row r="881" customHeight="1" spans="1:3">
      <c r="A881" s="45">
        <v>2130204</v>
      </c>
      <c r="B881" s="45" t="s">
        <v>1565</v>
      </c>
      <c r="C881" s="46">
        <v>1712</v>
      </c>
    </row>
    <row r="882" customHeight="1" spans="1:3">
      <c r="A882" s="45">
        <v>2130205</v>
      </c>
      <c r="B882" s="45" t="s">
        <v>1566</v>
      </c>
      <c r="C882" s="46">
        <v>758</v>
      </c>
    </row>
    <row r="883" customHeight="1" spans="1:3">
      <c r="A883" s="45">
        <v>2130206</v>
      </c>
      <c r="B883" s="45" t="s">
        <v>1567</v>
      </c>
      <c r="C883" s="46">
        <v>52</v>
      </c>
    </row>
    <row r="884" customHeight="1" spans="1:3">
      <c r="A884" s="45">
        <v>2130207</v>
      </c>
      <c r="B884" s="45" t="s">
        <v>1568</v>
      </c>
      <c r="C884" s="46">
        <v>611</v>
      </c>
    </row>
    <row r="885" customHeight="1" spans="1:3">
      <c r="A885" s="45">
        <v>2130209</v>
      </c>
      <c r="B885" s="45" t="s">
        <v>1569</v>
      </c>
      <c r="C885" s="46">
        <v>7741</v>
      </c>
    </row>
    <row r="886" customHeight="1" spans="1:3">
      <c r="A886" s="45">
        <v>2130211</v>
      </c>
      <c r="B886" s="45" t="s">
        <v>1570</v>
      </c>
      <c r="C886" s="46">
        <v>135</v>
      </c>
    </row>
    <row r="887" customHeight="1" spans="1:3">
      <c r="A887" s="45">
        <v>2130212</v>
      </c>
      <c r="B887" s="45" t="s">
        <v>1571</v>
      </c>
      <c r="C887" s="46">
        <v>254</v>
      </c>
    </row>
    <row r="888" customHeight="1" spans="1:3">
      <c r="A888" s="45">
        <v>2130213</v>
      </c>
      <c r="B888" s="45" t="s">
        <v>1572</v>
      </c>
      <c r="C888" s="46">
        <v>0</v>
      </c>
    </row>
    <row r="889" customHeight="1" spans="1:3">
      <c r="A889" s="45">
        <v>2130217</v>
      </c>
      <c r="B889" s="45" t="s">
        <v>1573</v>
      </c>
      <c r="C889" s="46">
        <v>0</v>
      </c>
    </row>
    <row r="890" customHeight="1" spans="1:3">
      <c r="A890" s="45">
        <v>2130220</v>
      </c>
      <c r="B890" s="45" t="s">
        <v>1574</v>
      </c>
      <c r="C890" s="46">
        <v>0</v>
      </c>
    </row>
    <row r="891" customHeight="1" spans="1:3">
      <c r="A891" s="45">
        <v>2130221</v>
      </c>
      <c r="B891" s="45" t="s">
        <v>1575</v>
      </c>
      <c r="C891" s="46">
        <v>308</v>
      </c>
    </row>
    <row r="892" customHeight="1" spans="1:3">
      <c r="A892" s="45">
        <v>2130223</v>
      </c>
      <c r="B892" s="45" t="s">
        <v>1576</v>
      </c>
      <c r="C892" s="46">
        <v>0</v>
      </c>
    </row>
    <row r="893" customHeight="1" spans="1:3">
      <c r="A893" s="45">
        <v>2130226</v>
      </c>
      <c r="B893" s="45" t="s">
        <v>1577</v>
      </c>
      <c r="C893" s="46">
        <v>139</v>
      </c>
    </row>
    <row r="894" customHeight="1" spans="1:3">
      <c r="A894" s="45">
        <v>2130227</v>
      </c>
      <c r="B894" s="45" t="s">
        <v>1578</v>
      </c>
      <c r="C894" s="46">
        <v>0</v>
      </c>
    </row>
    <row r="895" ht="17.25" customHeight="1" spans="1:3">
      <c r="A895" s="45">
        <v>2130234</v>
      </c>
      <c r="B895" s="45" t="s">
        <v>1579</v>
      </c>
      <c r="C895" s="46">
        <v>276</v>
      </c>
    </row>
    <row r="896" customHeight="1" spans="1:3">
      <c r="A896" s="45">
        <v>2130236</v>
      </c>
      <c r="B896" s="45" t="s">
        <v>1580</v>
      </c>
      <c r="C896" s="46">
        <v>0</v>
      </c>
    </row>
    <row r="897" customHeight="1" spans="1:3">
      <c r="A897" s="45">
        <v>2130237</v>
      </c>
      <c r="B897" s="45" t="s">
        <v>1549</v>
      </c>
      <c r="C897" s="46">
        <v>0</v>
      </c>
    </row>
    <row r="898" customHeight="1" spans="1:3">
      <c r="A898" s="45">
        <v>2130299</v>
      </c>
      <c r="B898" s="45" t="s">
        <v>1581</v>
      </c>
      <c r="C898" s="46">
        <v>189</v>
      </c>
    </row>
    <row r="899" customHeight="1" spans="1:3">
      <c r="A899" s="45">
        <v>21303</v>
      </c>
      <c r="B899" s="72" t="s">
        <v>1582</v>
      </c>
      <c r="C899" s="26">
        <f>SUM(C900:C926)</f>
        <v>15164</v>
      </c>
    </row>
    <row r="900" customHeight="1" spans="1:3">
      <c r="A900" s="45">
        <v>2130301</v>
      </c>
      <c r="B900" s="45" t="s">
        <v>911</v>
      </c>
      <c r="C900" s="46">
        <v>1026</v>
      </c>
    </row>
    <row r="901" customHeight="1" spans="1:3">
      <c r="A901" s="45">
        <v>2130302</v>
      </c>
      <c r="B901" s="45" t="s">
        <v>912</v>
      </c>
      <c r="C901" s="46">
        <v>189</v>
      </c>
    </row>
    <row r="902" customHeight="1" spans="1:3">
      <c r="A902" s="45">
        <v>2130303</v>
      </c>
      <c r="B902" s="45" t="s">
        <v>913</v>
      </c>
      <c r="C902" s="46">
        <v>0</v>
      </c>
    </row>
    <row r="903" customHeight="1" spans="1:3">
      <c r="A903" s="45">
        <v>2130304</v>
      </c>
      <c r="B903" s="45" t="s">
        <v>1583</v>
      </c>
      <c r="C903" s="46">
        <v>48</v>
      </c>
    </row>
    <row r="904" customHeight="1" spans="1:3">
      <c r="A904" s="45">
        <v>2130305</v>
      </c>
      <c r="B904" s="45" t="s">
        <v>1584</v>
      </c>
      <c r="C904" s="46">
        <v>2525</v>
      </c>
    </row>
    <row r="905" customHeight="1" spans="1:3">
      <c r="A905" s="45">
        <v>2130306</v>
      </c>
      <c r="B905" s="45" t="s">
        <v>1585</v>
      </c>
      <c r="C905" s="46">
        <v>759</v>
      </c>
    </row>
    <row r="906" customHeight="1" spans="1:3">
      <c r="A906" s="45">
        <v>2130307</v>
      </c>
      <c r="B906" s="45" t="s">
        <v>1586</v>
      </c>
      <c r="C906" s="46">
        <v>0</v>
      </c>
    </row>
    <row r="907" customHeight="1" spans="1:3">
      <c r="A907" s="45">
        <v>2130308</v>
      </c>
      <c r="B907" s="45" t="s">
        <v>1587</v>
      </c>
      <c r="C907" s="46">
        <v>0</v>
      </c>
    </row>
    <row r="908" customHeight="1" spans="1:3">
      <c r="A908" s="45">
        <v>2130309</v>
      </c>
      <c r="B908" s="45" t="s">
        <v>1588</v>
      </c>
      <c r="C908" s="46">
        <v>13</v>
      </c>
    </row>
    <row r="909" customHeight="1" spans="1:3">
      <c r="A909" s="45">
        <v>2130310</v>
      </c>
      <c r="B909" s="45" t="s">
        <v>1589</v>
      </c>
      <c r="C909" s="46">
        <v>0</v>
      </c>
    </row>
    <row r="910" customHeight="1" spans="1:3">
      <c r="A910" s="45">
        <v>2130311</v>
      </c>
      <c r="B910" s="45" t="s">
        <v>1590</v>
      </c>
      <c r="C910" s="46">
        <v>0</v>
      </c>
    </row>
    <row r="911" customHeight="1" spans="1:3">
      <c r="A911" s="45">
        <v>2130312</v>
      </c>
      <c r="B911" s="45" t="s">
        <v>1591</v>
      </c>
      <c r="C911" s="46">
        <v>0</v>
      </c>
    </row>
    <row r="912" customHeight="1" spans="1:3">
      <c r="A912" s="45">
        <v>2130313</v>
      </c>
      <c r="B912" s="45" t="s">
        <v>1592</v>
      </c>
      <c r="C912" s="46">
        <v>0</v>
      </c>
    </row>
    <row r="913" customHeight="1" spans="1:3">
      <c r="A913" s="45">
        <v>2130314</v>
      </c>
      <c r="B913" s="45" t="s">
        <v>1593</v>
      </c>
      <c r="C913" s="46">
        <v>395</v>
      </c>
    </row>
    <row r="914" customHeight="1" spans="1:3">
      <c r="A914" s="45">
        <v>2130315</v>
      </c>
      <c r="B914" s="45" t="s">
        <v>1594</v>
      </c>
      <c r="C914" s="46">
        <v>673</v>
      </c>
    </row>
    <row r="915" customHeight="1" spans="1:3">
      <c r="A915" s="45">
        <v>2130316</v>
      </c>
      <c r="B915" s="45" t="s">
        <v>1595</v>
      </c>
      <c r="C915" s="46">
        <v>112</v>
      </c>
    </row>
    <row r="916" customHeight="1" spans="1:3">
      <c r="A916" s="45">
        <v>2130317</v>
      </c>
      <c r="B916" s="45" t="s">
        <v>1596</v>
      </c>
      <c r="C916" s="46">
        <v>0</v>
      </c>
    </row>
    <row r="917" customHeight="1" spans="1:3">
      <c r="A917" s="45">
        <v>2130318</v>
      </c>
      <c r="B917" s="45" t="s">
        <v>1597</v>
      </c>
      <c r="C917" s="46">
        <v>0</v>
      </c>
    </row>
    <row r="918" customHeight="1" spans="1:3">
      <c r="A918" s="45">
        <v>2130319</v>
      </c>
      <c r="B918" s="45" t="s">
        <v>1598</v>
      </c>
      <c r="C918" s="46">
        <v>0</v>
      </c>
    </row>
    <row r="919" customHeight="1" spans="1:3">
      <c r="A919" s="45">
        <v>2130321</v>
      </c>
      <c r="B919" s="45" t="s">
        <v>1599</v>
      </c>
      <c r="C919" s="46">
        <v>82</v>
      </c>
    </row>
    <row r="920" customHeight="1" spans="1:3">
      <c r="A920" s="45">
        <v>2130322</v>
      </c>
      <c r="B920" s="45" t="s">
        <v>1600</v>
      </c>
      <c r="C920" s="46">
        <v>0</v>
      </c>
    </row>
    <row r="921" customHeight="1" spans="1:3">
      <c r="A921" s="45">
        <v>2130333</v>
      </c>
      <c r="B921" s="45" t="s">
        <v>1576</v>
      </c>
      <c r="C921" s="46">
        <v>0</v>
      </c>
    </row>
    <row r="922" customHeight="1" spans="1:3">
      <c r="A922" s="45">
        <v>2130334</v>
      </c>
      <c r="B922" s="45" t="s">
        <v>1601</v>
      </c>
      <c r="C922" s="46">
        <v>0</v>
      </c>
    </row>
    <row r="923" customHeight="1" spans="1:3">
      <c r="A923" s="45">
        <v>2130335</v>
      </c>
      <c r="B923" s="45" t="s">
        <v>1602</v>
      </c>
      <c r="C923" s="46">
        <v>5</v>
      </c>
    </row>
    <row r="924" customHeight="1" spans="1:3">
      <c r="A924" s="45">
        <v>2130336</v>
      </c>
      <c r="B924" s="45" t="s">
        <v>1603</v>
      </c>
      <c r="C924" s="46">
        <v>0</v>
      </c>
    </row>
    <row r="925" customHeight="1" spans="1:3">
      <c r="A925" s="45">
        <v>2130337</v>
      </c>
      <c r="B925" s="45" t="s">
        <v>1604</v>
      </c>
      <c r="C925" s="46">
        <v>0</v>
      </c>
    </row>
    <row r="926" customHeight="1" spans="1:3">
      <c r="A926" s="45">
        <v>2130399</v>
      </c>
      <c r="B926" s="45" t="s">
        <v>1605</v>
      </c>
      <c r="C926" s="46">
        <v>9337</v>
      </c>
    </row>
    <row r="927" customHeight="1" spans="1:3">
      <c r="A927" s="45">
        <v>21305</v>
      </c>
      <c r="B927" s="72" t="s">
        <v>1606</v>
      </c>
      <c r="C927" s="26">
        <f>SUM(C928:C937)</f>
        <v>57053</v>
      </c>
    </row>
    <row r="928" customHeight="1" spans="1:3">
      <c r="A928" s="45">
        <v>2130501</v>
      </c>
      <c r="B928" s="45" t="s">
        <v>911</v>
      </c>
      <c r="C928" s="46">
        <v>432</v>
      </c>
    </row>
    <row r="929" customHeight="1" spans="1:3">
      <c r="A929" s="45">
        <v>2130502</v>
      </c>
      <c r="B929" s="45" t="s">
        <v>912</v>
      </c>
      <c r="C929" s="46">
        <v>248</v>
      </c>
    </row>
    <row r="930" customHeight="1" spans="1:3">
      <c r="A930" s="45">
        <v>2130503</v>
      </c>
      <c r="B930" s="45" t="s">
        <v>913</v>
      </c>
      <c r="C930" s="46">
        <v>0</v>
      </c>
    </row>
    <row r="931" customHeight="1" spans="1:3">
      <c r="A931" s="45">
        <v>2130504</v>
      </c>
      <c r="B931" s="45" t="s">
        <v>1607</v>
      </c>
      <c r="C931" s="46">
        <v>18791</v>
      </c>
    </row>
    <row r="932" customHeight="1" spans="1:3">
      <c r="A932" s="45">
        <v>2130505</v>
      </c>
      <c r="B932" s="45" t="s">
        <v>1608</v>
      </c>
      <c r="C932" s="46">
        <v>30305</v>
      </c>
    </row>
    <row r="933" customHeight="1" spans="1:3">
      <c r="A933" s="45">
        <v>2130506</v>
      </c>
      <c r="B933" s="45" t="s">
        <v>1609</v>
      </c>
      <c r="C933" s="46">
        <v>15</v>
      </c>
    </row>
    <row r="934" customHeight="1" spans="1:3">
      <c r="A934" s="45">
        <v>2130507</v>
      </c>
      <c r="B934" s="45" t="s">
        <v>1610</v>
      </c>
      <c r="C934" s="46">
        <v>0</v>
      </c>
    </row>
    <row r="935" customHeight="1" spans="1:3">
      <c r="A935" s="45">
        <v>2130508</v>
      </c>
      <c r="B935" s="45" t="s">
        <v>1611</v>
      </c>
      <c r="C935" s="46">
        <v>0</v>
      </c>
    </row>
    <row r="936" customHeight="1" spans="1:3">
      <c r="A936" s="45">
        <v>2130550</v>
      </c>
      <c r="B936" s="45" t="s">
        <v>920</v>
      </c>
      <c r="C936" s="46">
        <v>0</v>
      </c>
    </row>
    <row r="937" customHeight="1" spans="1:3">
      <c r="A937" s="45">
        <v>2130599</v>
      </c>
      <c r="B937" s="45" t="s">
        <v>1612</v>
      </c>
      <c r="C937" s="46">
        <v>7262</v>
      </c>
    </row>
    <row r="938" customHeight="1" spans="1:3">
      <c r="A938" s="45">
        <v>21307</v>
      </c>
      <c r="B938" s="72" t="s">
        <v>1613</v>
      </c>
      <c r="C938" s="26">
        <f>SUM(C939:C944)</f>
        <v>11945</v>
      </c>
    </row>
    <row r="939" customHeight="1" spans="1:3">
      <c r="A939" s="45">
        <v>2130701</v>
      </c>
      <c r="B939" s="45" t="s">
        <v>1614</v>
      </c>
      <c r="C939" s="46">
        <v>493</v>
      </c>
    </row>
    <row r="940" customHeight="1" spans="1:3">
      <c r="A940" s="45">
        <v>2130704</v>
      </c>
      <c r="B940" s="45" t="s">
        <v>1615</v>
      </c>
      <c r="C940" s="46">
        <v>0</v>
      </c>
    </row>
    <row r="941" customHeight="1" spans="1:3">
      <c r="A941" s="45">
        <v>2130705</v>
      </c>
      <c r="B941" s="45" t="s">
        <v>1616</v>
      </c>
      <c r="C941" s="46">
        <v>10792</v>
      </c>
    </row>
    <row r="942" customHeight="1" spans="1:3">
      <c r="A942" s="45">
        <v>2130706</v>
      </c>
      <c r="B942" s="45" t="s">
        <v>1617</v>
      </c>
      <c r="C942" s="46">
        <v>480</v>
      </c>
    </row>
    <row r="943" customHeight="1" spans="1:3">
      <c r="A943" s="45">
        <v>2130707</v>
      </c>
      <c r="B943" s="45" t="s">
        <v>1618</v>
      </c>
      <c r="C943" s="46">
        <v>100</v>
      </c>
    </row>
    <row r="944" customHeight="1" spans="1:3">
      <c r="A944" s="45">
        <v>2130799</v>
      </c>
      <c r="B944" s="45" t="s">
        <v>1619</v>
      </c>
      <c r="C944" s="46">
        <v>80</v>
      </c>
    </row>
    <row r="945" customHeight="1" spans="1:3">
      <c r="A945" s="45">
        <v>21308</v>
      </c>
      <c r="B945" s="72" t="s">
        <v>1620</v>
      </c>
      <c r="C945" s="26">
        <f>SUM(C946:C950)</f>
        <v>7489</v>
      </c>
    </row>
    <row r="946" customHeight="1" spans="1:3">
      <c r="A946" s="45">
        <v>2130801</v>
      </c>
      <c r="B946" s="45" t="s">
        <v>1621</v>
      </c>
      <c r="C946" s="46">
        <v>479</v>
      </c>
    </row>
    <row r="947" customHeight="1" spans="1:3">
      <c r="A947" s="45">
        <v>2130803</v>
      </c>
      <c r="B947" s="45" t="s">
        <v>1622</v>
      </c>
      <c r="C947" s="46">
        <v>4524</v>
      </c>
    </row>
    <row r="948" customHeight="1" spans="1:3">
      <c r="A948" s="45">
        <v>2130804</v>
      </c>
      <c r="B948" s="45" t="s">
        <v>1623</v>
      </c>
      <c r="C948" s="46">
        <v>148</v>
      </c>
    </row>
    <row r="949" customHeight="1" spans="1:3">
      <c r="A949" s="45">
        <v>2130805</v>
      </c>
      <c r="B949" s="45" t="s">
        <v>1624</v>
      </c>
      <c r="C949" s="46">
        <v>0</v>
      </c>
    </row>
    <row r="950" customHeight="1" spans="1:3">
      <c r="A950" s="45">
        <v>2130899</v>
      </c>
      <c r="B950" s="45" t="s">
        <v>1625</v>
      </c>
      <c r="C950" s="46">
        <v>2338</v>
      </c>
    </row>
    <row r="951" customHeight="1" spans="1:3">
      <c r="A951" s="45">
        <v>21309</v>
      </c>
      <c r="B951" s="72" t="s">
        <v>1626</v>
      </c>
      <c r="C951" s="26">
        <f>SUM(C952:C953)</f>
        <v>1434</v>
      </c>
    </row>
    <row r="952" customHeight="1" spans="1:3">
      <c r="A952" s="45">
        <v>2130901</v>
      </c>
      <c r="B952" s="45" t="s">
        <v>1627</v>
      </c>
      <c r="C952" s="46">
        <v>0</v>
      </c>
    </row>
    <row r="953" customHeight="1" spans="1:3">
      <c r="A953" s="45">
        <v>2130999</v>
      </c>
      <c r="B953" s="45" t="s">
        <v>1628</v>
      </c>
      <c r="C953" s="46">
        <v>1434</v>
      </c>
    </row>
    <row r="954" customHeight="1" spans="1:3">
      <c r="A954" s="45">
        <v>21399</v>
      </c>
      <c r="B954" s="72" t="s">
        <v>1629</v>
      </c>
      <c r="C954" s="26">
        <f>C955+C956</f>
        <v>14040</v>
      </c>
    </row>
    <row r="955" customHeight="1" spans="1:3">
      <c r="A955" s="45">
        <v>2139901</v>
      </c>
      <c r="B955" s="45" t="s">
        <v>1630</v>
      </c>
      <c r="C955" s="46">
        <v>0</v>
      </c>
    </row>
    <row r="956" customHeight="1" spans="1:3">
      <c r="A956" s="45">
        <v>2139999</v>
      </c>
      <c r="B956" s="45" t="s">
        <v>1631</v>
      </c>
      <c r="C956" s="46">
        <v>14040</v>
      </c>
    </row>
    <row r="957" customHeight="1" spans="1:3">
      <c r="A957" s="45">
        <v>214</v>
      </c>
      <c r="B957" s="72" t="s">
        <v>1632</v>
      </c>
      <c r="C957" s="26">
        <f>SUM(C958,C980,C990,C1000,C1007,C1012)</f>
        <v>21778</v>
      </c>
    </row>
    <row r="958" customHeight="1" spans="1:3">
      <c r="A958" s="45">
        <v>21401</v>
      </c>
      <c r="B958" s="72" t="s">
        <v>1633</v>
      </c>
      <c r="C958" s="26">
        <f>SUM(C959:C979)</f>
        <v>10826</v>
      </c>
    </row>
    <row r="959" customHeight="1" spans="1:3">
      <c r="A959" s="45">
        <v>2140101</v>
      </c>
      <c r="B959" s="45" t="s">
        <v>911</v>
      </c>
      <c r="C959" s="46">
        <v>3875</v>
      </c>
    </row>
    <row r="960" customHeight="1" spans="1:3">
      <c r="A960" s="45">
        <v>2140102</v>
      </c>
      <c r="B960" s="45" t="s">
        <v>912</v>
      </c>
      <c r="C960" s="46">
        <v>624</v>
      </c>
    </row>
    <row r="961" customHeight="1" spans="1:3">
      <c r="A961" s="45">
        <v>2140103</v>
      </c>
      <c r="B961" s="45" t="s">
        <v>913</v>
      </c>
      <c r="C961" s="46">
        <v>0</v>
      </c>
    </row>
    <row r="962" customHeight="1" spans="1:3">
      <c r="A962" s="45">
        <v>2140104</v>
      </c>
      <c r="B962" s="45" t="s">
        <v>1634</v>
      </c>
      <c r="C962" s="46">
        <v>904</v>
      </c>
    </row>
    <row r="963" customHeight="1" spans="1:3">
      <c r="A963" s="45">
        <v>2140106</v>
      </c>
      <c r="B963" s="45" t="s">
        <v>1635</v>
      </c>
      <c r="C963" s="46">
        <v>3184</v>
      </c>
    </row>
    <row r="964" customHeight="1" spans="1:3">
      <c r="A964" s="45">
        <v>2140109</v>
      </c>
      <c r="B964" s="45" t="s">
        <v>1636</v>
      </c>
      <c r="C964" s="46">
        <v>0</v>
      </c>
    </row>
    <row r="965" customHeight="1" spans="1:3">
      <c r="A965" s="45">
        <v>2140110</v>
      </c>
      <c r="B965" s="45" t="s">
        <v>1637</v>
      </c>
      <c r="C965" s="46">
        <v>0</v>
      </c>
    </row>
    <row r="966" customHeight="1" spans="1:3">
      <c r="A966" s="45">
        <v>2140111</v>
      </c>
      <c r="B966" s="45" t="s">
        <v>1638</v>
      </c>
      <c r="C966" s="46">
        <v>0</v>
      </c>
    </row>
    <row r="967" customHeight="1" spans="1:3">
      <c r="A967" s="45">
        <v>2140112</v>
      </c>
      <c r="B967" s="45" t="s">
        <v>1639</v>
      </c>
      <c r="C967" s="46">
        <v>0</v>
      </c>
    </row>
    <row r="968" customHeight="1" spans="1:3">
      <c r="A968" s="45">
        <v>2140114</v>
      </c>
      <c r="B968" s="45" t="s">
        <v>1640</v>
      </c>
      <c r="C968" s="46">
        <v>0</v>
      </c>
    </row>
    <row r="969" customHeight="1" spans="1:3">
      <c r="A969" s="45">
        <v>2140122</v>
      </c>
      <c r="B969" s="45" t="s">
        <v>1641</v>
      </c>
      <c r="C969" s="46">
        <v>0</v>
      </c>
    </row>
    <row r="970" customHeight="1" spans="1:3">
      <c r="A970" s="45">
        <v>2140123</v>
      </c>
      <c r="B970" s="45" t="s">
        <v>1642</v>
      </c>
      <c r="C970" s="46">
        <v>0</v>
      </c>
    </row>
    <row r="971" customHeight="1" spans="1:3">
      <c r="A971" s="45">
        <v>2140127</v>
      </c>
      <c r="B971" s="45" t="s">
        <v>1643</v>
      </c>
      <c r="C971" s="46">
        <v>0</v>
      </c>
    </row>
    <row r="972" customHeight="1" spans="1:3">
      <c r="A972" s="45">
        <v>2140128</v>
      </c>
      <c r="B972" s="45" t="s">
        <v>1644</v>
      </c>
      <c r="C972" s="46">
        <v>0</v>
      </c>
    </row>
    <row r="973" customHeight="1" spans="1:3">
      <c r="A973" s="45">
        <v>2140129</v>
      </c>
      <c r="B973" s="45" t="s">
        <v>1645</v>
      </c>
      <c r="C973" s="46">
        <v>0</v>
      </c>
    </row>
    <row r="974" customHeight="1" spans="1:3">
      <c r="A974" s="45">
        <v>2140130</v>
      </c>
      <c r="B974" s="45" t="s">
        <v>1646</v>
      </c>
      <c r="C974" s="46">
        <v>0</v>
      </c>
    </row>
    <row r="975" customHeight="1" spans="1:3">
      <c r="A975" s="45">
        <v>2140131</v>
      </c>
      <c r="B975" s="45" t="s">
        <v>1647</v>
      </c>
      <c r="C975" s="46">
        <v>20</v>
      </c>
    </row>
    <row r="976" customHeight="1" spans="1:3">
      <c r="A976" s="45">
        <v>2140133</v>
      </c>
      <c r="B976" s="45" t="s">
        <v>1648</v>
      </c>
      <c r="C976" s="46">
        <v>0</v>
      </c>
    </row>
    <row r="977" customHeight="1" spans="1:3">
      <c r="A977" s="45">
        <v>2140136</v>
      </c>
      <c r="B977" s="45" t="s">
        <v>1649</v>
      </c>
      <c r="C977" s="46">
        <v>0</v>
      </c>
    </row>
    <row r="978" customHeight="1" spans="1:3">
      <c r="A978" s="45">
        <v>2140138</v>
      </c>
      <c r="B978" s="45" t="s">
        <v>1650</v>
      </c>
      <c r="C978" s="46">
        <v>0</v>
      </c>
    </row>
    <row r="979" customHeight="1" spans="1:3">
      <c r="A979" s="45">
        <v>2140199</v>
      </c>
      <c r="B979" s="45" t="s">
        <v>1651</v>
      </c>
      <c r="C979" s="46">
        <v>2219</v>
      </c>
    </row>
    <row r="980" customHeight="1" spans="1:3">
      <c r="A980" s="45">
        <v>21402</v>
      </c>
      <c r="B980" s="72" t="s">
        <v>1652</v>
      </c>
      <c r="C980" s="26">
        <f>SUM(C981:C989)</f>
        <v>0</v>
      </c>
    </row>
    <row r="981" customHeight="1" spans="1:3">
      <c r="A981" s="45">
        <v>2140201</v>
      </c>
      <c r="B981" s="45" t="s">
        <v>911</v>
      </c>
      <c r="C981" s="46">
        <v>0</v>
      </c>
    </row>
    <row r="982" customHeight="1" spans="1:3">
      <c r="A982" s="45">
        <v>2140202</v>
      </c>
      <c r="B982" s="45" t="s">
        <v>912</v>
      </c>
      <c r="C982" s="46">
        <v>0</v>
      </c>
    </row>
    <row r="983" customHeight="1" spans="1:3">
      <c r="A983" s="45">
        <v>2140203</v>
      </c>
      <c r="B983" s="45" t="s">
        <v>913</v>
      </c>
      <c r="C983" s="46">
        <v>0</v>
      </c>
    </row>
    <row r="984" customHeight="1" spans="1:3">
      <c r="A984" s="45">
        <v>2140204</v>
      </c>
      <c r="B984" s="45" t="s">
        <v>1653</v>
      </c>
      <c r="C984" s="46">
        <v>0</v>
      </c>
    </row>
    <row r="985" customHeight="1" spans="1:3">
      <c r="A985" s="45">
        <v>2140205</v>
      </c>
      <c r="B985" s="45" t="s">
        <v>1654</v>
      </c>
      <c r="C985" s="46">
        <v>0</v>
      </c>
    </row>
    <row r="986" customHeight="1" spans="1:3">
      <c r="A986" s="45">
        <v>2140206</v>
      </c>
      <c r="B986" s="45" t="s">
        <v>1655</v>
      </c>
      <c r="C986" s="46">
        <v>0</v>
      </c>
    </row>
    <row r="987" customHeight="1" spans="1:3">
      <c r="A987" s="45">
        <v>2140207</v>
      </c>
      <c r="B987" s="45" t="s">
        <v>1656</v>
      </c>
      <c r="C987" s="46">
        <v>0</v>
      </c>
    </row>
    <row r="988" customHeight="1" spans="1:3">
      <c r="A988" s="45">
        <v>2140208</v>
      </c>
      <c r="B988" s="45" t="s">
        <v>1657</v>
      </c>
      <c r="C988" s="46">
        <v>0</v>
      </c>
    </row>
    <row r="989" customHeight="1" spans="1:3">
      <c r="A989" s="45">
        <v>2140299</v>
      </c>
      <c r="B989" s="45" t="s">
        <v>1658</v>
      </c>
      <c r="C989" s="46">
        <v>0</v>
      </c>
    </row>
    <row r="990" customHeight="1" spans="1:3">
      <c r="A990" s="45">
        <v>21403</v>
      </c>
      <c r="B990" s="72" t="s">
        <v>1659</v>
      </c>
      <c r="C990" s="26">
        <f>SUM(C991:C999)</f>
        <v>0</v>
      </c>
    </row>
    <row r="991" customHeight="1" spans="1:3">
      <c r="A991" s="45">
        <v>2140301</v>
      </c>
      <c r="B991" s="45" t="s">
        <v>911</v>
      </c>
      <c r="C991" s="46">
        <v>0</v>
      </c>
    </row>
    <row r="992" customHeight="1" spans="1:3">
      <c r="A992" s="45">
        <v>2140302</v>
      </c>
      <c r="B992" s="45" t="s">
        <v>912</v>
      </c>
      <c r="C992" s="46">
        <v>0</v>
      </c>
    </row>
    <row r="993" customHeight="1" spans="1:3">
      <c r="A993" s="45">
        <v>2140303</v>
      </c>
      <c r="B993" s="45" t="s">
        <v>913</v>
      </c>
      <c r="C993" s="46">
        <v>0</v>
      </c>
    </row>
    <row r="994" customHeight="1" spans="1:3">
      <c r="A994" s="45">
        <v>2140304</v>
      </c>
      <c r="B994" s="45" t="s">
        <v>1660</v>
      </c>
      <c r="C994" s="46">
        <v>0</v>
      </c>
    </row>
    <row r="995" customHeight="1" spans="1:3">
      <c r="A995" s="45">
        <v>2140305</v>
      </c>
      <c r="B995" s="45" t="s">
        <v>1661</v>
      </c>
      <c r="C995" s="46">
        <v>0</v>
      </c>
    </row>
    <row r="996" customHeight="1" spans="1:3">
      <c r="A996" s="45">
        <v>2140306</v>
      </c>
      <c r="B996" s="45" t="s">
        <v>1662</v>
      </c>
      <c r="C996" s="46">
        <v>0</v>
      </c>
    </row>
    <row r="997" customHeight="1" spans="1:3">
      <c r="A997" s="45">
        <v>2140307</v>
      </c>
      <c r="B997" s="45" t="s">
        <v>1663</v>
      </c>
      <c r="C997" s="46">
        <v>0</v>
      </c>
    </row>
    <row r="998" customHeight="1" spans="1:3">
      <c r="A998" s="45">
        <v>2140308</v>
      </c>
      <c r="B998" s="45" t="s">
        <v>1664</v>
      </c>
      <c r="C998" s="46">
        <v>0</v>
      </c>
    </row>
    <row r="999" customHeight="1" spans="1:3">
      <c r="A999" s="45">
        <v>2140399</v>
      </c>
      <c r="B999" s="45" t="s">
        <v>1665</v>
      </c>
      <c r="C999" s="46">
        <v>0</v>
      </c>
    </row>
    <row r="1000" customHeight="1" spans="1:3">
      <c r="A1000" s="45">
        <v>21405</v>
      </c>
      <c r="B1000" s="72" t="s">
        <v>1666</v>
      </c>
      <c r="C1000" s="26">
        <f>SUM(C1001:C1006)</f>
        <v>0</v>
      </c>
    </row>
    <row r="1001" customHeight="1" spans="1:3">
      <c r="A1001" s="45">
        <v>2140501</v>
      </c>
      <c r="B1001" s="45" t="s">
        <v>911</v>
      </c>
      <c r="C1001" s="46">
        <v>0</v>
      </c>
    </row>
    <row r="1002" customHeight="1" spans="1:3">
      <c r="A1002" s="45">
        <v>2140502</v>
      </c>
      <c r="B1002" s="45" t="s">
        <v>912</v>
      </c>
      <c r="C1002" s="46">
        <v>0</v>
      </c>
    </row>
    <row r="1003" customHeight="1" spans="1:3">
      <c r="A1003" s="45">
        <v>2140503</v>
      </c>
      <c r="B1003" s="45" t="s">
        <v>913</v>
      </c>
      <c r="C1003" s="46">
        <v>0</v>
      </c>
    </row>
    <row r="1004" customHeight="1" spans="1:3">
      <c r="A1004" s="45">
        <v>2140504</v>
      </c>
      <c r="B1004" s="45" t="s">
        <v>1657</v>
      </c>
      <c r="C1004" s="46">
        <v>0</v>
      </c>
    </row>
    <row r="1005" customHeight="1" spans="1:3">
      <c r="A1005" s="45">
        <v>2140505</v>
      </c>
      <c r="B1005" s="45" t="s">
        <v>1667</v>
      </c>
      <c r="C1005" s="46">
        <v>0</v>
      </c>
    </row>
    <row r="1006" customHeight="1" spans="1:3">
      <c r="A1006" s="45">
        <v>2140599</v>
      </c>
      <c r="B1006" s="45" t="s">
        <v>1668</v>
      </c>
      <c r="C1006" s="46">
        <v>0</v>
      </c>
    </row>
    <row r="1007" customHeight="1" spans="1:3">
      <c r="A1007" s="45">
        <v>21406</v>
      </c>
      <c r="B1007" s="72" t="s">
        <v>1669</v>
      </c>
      <c r="C1007" s="26">
        <f>SUM(C1008:C1011)</f>
        <v>8962</v>
      </c>
    </row>
    <row r="1008" customHeight="1" spans="1:3">
      <c r="A1008" s="45">
        <v>2140601</v>
      </c>
      <c r="B1008" s="45" t="s">
        <v>1670</v>
      </c>
      <c r="C1008" s="46">
        <v>2290</v>
      </c>
    </row>
    <row r="1009" customHeight="1" spans="1:3">
      <c r="A1009" s="45">
        <v>2140602</v>
      </c>
      <c r="B1009" s="45" t="s">
        <v>1671</v>
      </c>
      <c r="C1009" s="46">
        <v>4710</v>
      </c>
    </row>
    <row r="1010" customHeight="1" spans="1:3">
      <c r="A1010" s="45">
        <v>2140603</v>
      </c>
      <c r="B1010" s="45" t="s">
        <v>1672</v>
      </c>
      <c r="C1010" s="46">
        <v>0</v>
      </c>
    </row>
    <row r="1011" customHeight="1" spans="1:3">
      <c r="A1011" s="45">
        <v>2140699</v>
      </c>
      <c r="B1011" s="45" t="s">
        <v>1673</v>
      </c>
      <c r="C1011" s="46">
        <v>1962</v>
      </c>
    </row>
    <row r="1012" customHeight="1" spans="1:3">
      <c r="A1012" s="45">
        <v>21499</v>
      </c>
      <c r="B1012" s="72" t="s">
        <v>1674</v>
      </c>
      <c r="C1012" s="26">
        <f>SUM(C1013:C1014)</f>
        <v>1990</v>
      </c>
    </row>
    <row r="1013" customHeight="1" spans="1:3">
      <c r="A1013" s="45">
        <v>2149901</v>
      </c>
      <c r="B1013" s="45" t="s">
        <v>1675</v>
      </c>
      <c r="C1013" s="46">
        <v>1591</v>
      </c>
    </row>
    <row r="1014" customHeight="1" spans="1:3">
      <c r="A1014" s="45">
        <v>2149999</v>
      </c>
      <c r="B1014" s="45" t="s">
        <v>1676</v>
      </c>
      <c r="C1014" s="46">
        <v>399</v>
      </c>
    </row>
    <row r="1015" customHeight="1" spans="1:3">
      <c r="A1015" s="45">
        <v>215</v>
      </c>
      <c r="B1015" s="72" t="s">
        <v>1677</v>
      </c>
      <c r="C1015" s="26">
        <f>SUM(C1016,C1026,C1042,C1047,C1058,C1065,C1073)</f>
        <v>4808</v>
      </c>
    </row>
    <row r="1016" customHeight="1" spans="1:3">
      <c r="A1016" s="45">
        <v>21501</v>
      </c>
      <c r="B1016" s="72" t="s">
        <v>1678</v>
      </c>
      <c r="C1016" s="26">
        <f>SUM(C1017:C1025)</f>
        <v>0</v>
      </c>
    </row>
    <row r="1017" customHeight="1" spans="1:3">
      <c r="A1017" s="45">
        <v>2150101</v>
      </c>
      <c r="B1017" s="45" t="s">
        <v>911</v>
      </c>
      <c r="C1017" s="46">
        <v>0</v>
      </c>
    </row>
    <row r="1018" customHeight="1" spans="1:3">
      <c r="A1018" s="45">
        <v>2150102</v>
      </c>
      <c r="B1018" s="45" t="s">
        <v>912</v>
      </c>
      <c r="C1018" s="46">
        <v>0</v>
      </c>
    </row>
    <row r="1019" customHeight="1" spans="1:3">
      <c r="A1019" s="45">
        <v>2150103</v>
      </c>
      <c r="B1019" s="45" t="s">
        <v>913</v>
      </c>
      <c r="C1019" s="46">
        <v>0</v>
      </c>
    </row>
    <row r="1020" customHeight="1" spans="1:3">
      <c r="A1020" s="45">
        <v>2150104</v>
      </c>
      <c r="B1020" s="45" t="s">
        <v>1679</v>
      </c>
      <c r="C1020" s="46">
        <v>0</v>
      </c>
    </row>
    <row r="1021" customHeight="1" spans="1:3">
      <c r="A1021" s="45">
        <v>2150105</v>
      </c>
      <c r="B1021" s="45" t="s">
        <v>1680</v>
      </c>
      <c r="C1021" s="46">
        <v>0</v>
      </c>
    </row>
    <row r="1022" customHeight="1" spans="1:3">
      <c r="A1022" s="45">
        <v>2150106</v>
      </c>
      <c r="B1022" s="45" t="s">
        <v>1681</v>
      </c>
      <c r="C1022" s="46">
        <v>0</v>
      </c>
    </row>
    <row r="1023" customHeight="1" spans="1:3">
      <c r="A1023" s="45">
        <v>2150107</v>
      </c>
      <c r="B1023" s="45" t="s">
        <v>1682</v>
      </c>
      <c r="C1023" s="46">
        <v>0</v>
      </c>
    </row>
    <row r="1024" customHeight="1" spans="1:3">
      <c r="A1024" s="45">
        <v>2150108</v>
      </c>
      <c r="B1024" s="45" t="s">
        <v>1683</v>
      </c>
      <c r="C1024" s="46">
        <v>0</v>
      </c>
    </row>
    <row r="1025" customHeight="1" spans="1:3">
      <c r="A1025" s="45">
        <v>2150199</v>
      </c>
      <c r="B1025" s="45" t="s">
        <v>1684</v>
      </c>
      <c r="C1025" s="46">
        <v>0</v>
      </c>
    </row>
    <row r="1026" customHeight="1" spans="1:3">
      <c r="A1026" s="45">
        <v>21502</v>
      </c>
      <c r="B1026" s="72" t="s">
        <v>1685</v>
      </c>
      <c r="C1026" s="26">
        <f>SUM(C1027:C1041)</f>
        <v>150</v>
      </c>
    </row>
    <row r="1027" customHeight="1" spans="1:3">
      <c r="A1027" s="45">
        <v>2150201</v>
      </c>
      <c r="B1027" s="45" t="s">
        <v>911</v>
      </c>
      <c r="C1027" s="46">
        <v>0</v>
      </c>
    </row>
    <row r="1028" customHeight="1" spans="1:3">
      <c r="A1028" s="45">
        <v>2150202</v>
      </c>
      <c r="B1028" s="45" t="s">
        <v>912</v>
      </c>
      <c r="C1028" s="46">
        <v>0</v>
      </c>
    </row>
    <row r="1029" customHeight="1" spans="1:3">
      <c r="A1029" s="45">
        <v>2150203</v>
      </c>
      <c r="B1029" s="45" t="s">
        <v>913</v>
      </c>
      <c r="C1029" s="46">
        <v>0</v>
      </c>
    </row>
    <row r="1030" customHeight="1" spans="1:3">
      <c r="A1030" s="45">
        <v>2150204</v>
      </c>
      <c r="B1030" s="45" t="s">
        <v>1686</v>
      </c>
      <c r="C1030" s="46">
        <v>0</v>
      </c>
    </row>
    <row r="1031" customHeight="1" spans="1:3">
      <c r="A1031" s="45">
        <v>2150205</v>
      </c>
      <c r="B1031" s="45" t="s">
        <v>1687</v>
      </c>
      <c r="C1031" s="46">
        <v>0</v>
      </c>
    </row>
    <row r="1032" customHeight="1" spans="1:3">
      <c r="A1032" s="45">
        <v>2150206</v>
      </c>
      <c r="B1032" s="45" t="s">
        <v>1688</v>
      </c>
      <c r="C1032" s="46">
        <v>0</v>
      </c>
    </row>
    <row r="1033" customHeight="1" spans="1:3">
      <c r="A1033" s="45">
        <v>2150207</v>
      </c>
      <c r="B1033" s="45" t="s">
        <v>1689</v>
      </c>
      <c r="C1033" s="46">
        <v>0</v>
      </c>
    </row>
    <row r="1034" customHeight="1" spans="1:3">
      <c r="A1034" s="45">
        <v>2150208</v>
      </c>
      <c r="B1034" s="45" t="s">
        <v>1690</v>
      </c>
      <c r="C1034" s="46">
        <v>0</v>
      </c>
    </row>
    <row r="1035" customHeight="1" spans="1:3">
      <c r="A1035" s="45">
        <v>2150209</v>
      </c>
      <c r="B1035" s="45" t="s">
        <v>1691</v>
      </c>
      <c r="C1035" s="46">
        <v>0</v>
      </c>
    </row>
    <row r="1036" customHeight="1" spans="1:3">
      <c r="A1036" s="45">
        <v>2150210</v>
      </c>
      <c r="B1036" s="45" t="s">
        <v>1692</v>
      </c>
      <c r="C1036" s="46">
        <v>0</v>
      </c>
    </row>
    <row r="1037" customHeight="1" spans="1:3">
      <c r="A1037" s="45">
        <v>2150212</v>
      </c>
      <c r="B1037" s="45" t="s">
        <v>1693</v>
      </c>
      <c r="C1037" s="46">
        <v>0</v>
      </c>
    </row>
    <row r="1038" customHeight="1" spans="1:3">
      <c r="A1038" s="45">
        <v>2150213</v>
      </c>
      <c r="B1038" s="45" t="s">
        <v>1694</v>
      </c>
      <c r="C1038" s="46">
        <v>0</v>
      </c>
    </row>
    <row r="1039" customHeight="1" spans="1:3">
      <c r="A1039" s="45">
        <v>2150214</v>
      </c>
      <c r="B1039" s="45" t="s">
        <v>1695</v>
      </c>
      <c r="C1039" s="46">
        <v>0</v>
      </c>
    </row>
    <row r="1040" customHeight="1" spans="1:3">
      <c r="A1040" s="45">
        <v>2150215</v>
      </c>
      <c r="B1040" s="45" t="s">
        <v>1696</v>
      </c>
      <c r="C1040" s="46">
        <v>0</v>
      </c>
    </row>
    <row r="1041" customHeight="1" spans="1:3">
      <c r="A1041" s="45">
        <v>2150299</v>
      </c>
      <c r="B1041" s="45" t="s">
        <v>1697</v>
      </c>
      <c r="C1041" s="46">
        <v>150</v>
      </c>
    </row>
    <row r="1042" customHeight="1" spans="1:3">
      <c r="A1042" s="45">
        <v>21503</v>
      </c>
      <c r="B1042" s="72" t="s">
        <v>1698</v>
      </c>
      <c r="C1042" s="26">
        <f>SUM(C1043:C1046)</f>
        <v>0</v>
      </c>
    </row>
    <row r="1043" customHeight="1" spans="1:3">
      <c r="A1043" s="45">
        <v>2150301</v>
      </c>
      <c r="B1043" s="45" t="s">
        <v>911</v>
      </c>
      <c r="C1043" s="46">
        <v>0</v>
      </c>
    </row>
    <row r="1044" customHeight="1" spans="1:3">
      <c r="A1044" s="45">
        <v>2150302</v>
      </c>
      <c r="B1044" s="45" t="s">
        <v>912</v>
      </c>
      <c r="C1044" s="46">
        <v>0</v>
      </c>
    </row>
    <row r="1045" customHeight="1" spans="1:3">
      <c r="A1045" s="45">
        <v>2150303</v>
      </c>
      <c r="B1045" s="45" t="s">
        <v>913</v>
      </c>
      <c r="C1045" s="46">
        <v>0</v>
      </c>
    </row>
    <row r="1046" customHeight="1" spans="1:3">
      <c r="A1046" s="45">
        <v>2150399</v>
      </c>
      <c r="B1046" s="45" t="s">
        <v>1699</v>
      </c>
      <c r="C1046" s="46">
        <v>0</v>
      </c>
    </row>
    <row r="1047" customHeight="1" spans="1:3">
      <c r="A1047" s="45">
        <v>21505</v>
      </c>
      <c r="B1047" s="72" t="s">
        <v>1700</v>
      </c>
      <c r="C1047" s="26">
        <f>SUM(C1048:C1057)</f>
        <v>3221</v>
      </c>
    </row>
    <row r="1048" customHeight="1" spans="1:3">
      <c r="A1048" s="45">
        <v>2150501</v>
      </c>
      <c r="B1048" s="45" t="s">
        <v>911</v>
      </c>
      <c r="C1048" s="46">
        <v>698</v>
      </c>
    </row>
    <row r="1049" customHeight="1" spans="1:3">
      <c r="A1049" s="45">
        <v>2150502</v>
      </c>
      <c r="B1049" s="45" t="s">
        <v>912</v>
      </c>
      <c r="C1049" s="46">
        <v>339</v>
      </c>
    </row>
    <row r="1050" customHeight="1" spans="1:3">
      <c r="A1050" s="45">
        <v>2150503</v>
      </c>
      <c r="B1050" s="45" t="s">
        <v>913</v>
      </c>
      <c r="C1050" s="46">
        <v>0</v>
      </c>
    </row>
    <row r="1051" customHeight="1" spans="1:3">
      <c r="A1051" s="45">
        <v>2150505</v>
      </c>
      <c r="B1051" s="45" t="s">
        <v>1701</v>
      </c>
      <c r="C1051" s="46">
        <v>0</v>
      </c>
    </row>
    <row r="1052" customHeight="1" spans="1:3">
      <c r="A1052" s="45">
        <v>2150507</v>
      </c>
      <c r="B1052" s="45" t="s">
        <v>1702</v>
      </c>
      <c r="C1052" s="46">
        <v>0</v>
      </c>
    </row>
    <row r="1053" customHeight="1" spans="1:3">
      <c r="A1053" s="45">
        <v>2150508</v>
      </c>
      <c r="B1053" s="45" t="s">
        <v>1703</v>
      </c>
      <c r="C1053" s="46">
        <v>0</v>
      </c>
    </row>
    <row r="1054" customHeight="1" spans="1:3">
      <c r="A1054" s="45">
        <v>2150516</v>
      </c>
      <c r="B1054" s="45" t="s">
        <v>1704</v>
      </c>
      <c r="C1054" s="46">
        <v>0</v>
      </c>
    </row>
    <row r="1055" customHeight="1" spans="1:3">
      <c r="A1055" s="45">
        <v>2150517</v>
      </c>
      <c r="B1055" s="45" t="s">
        <v>1705</v>
      </c>
      <c r="C1055" s="46">
        <v>2153</v>
      </c>
    </row>
    <row r="1056" customHeight="1" spans="1:3">
      <c r="A1056" s="45">
        <v>2150550</v>
      </c>
      <c r="B1056" s="45" t="s">
        <v>920</v>
      </c>
      <c r="C1056" s="46">
        <v>31</v>
      </c>
    </row>
    <row r="1057" customHeight="1" spans="1:3">
      <c r="A1057" s="45">
        <v>2150599</v>
      </c>
      <c r="B1057" s="45" t="s">
        <v>1706</v>
      </c>
      <c r="C1057" s="46">
        <v>0</v>
      </c>
    </row>
    <row r="1058" customHeight="1" spans="1:3">
      <c r="A1058" s="45">
        <v>21507</v>
      </c>
      <c r="B1058" s="72" t="s">
        <v>1707</v>
      </c>
      <c r="C1058" s="26">
        <f>SUM(C1059:C1064)</f>
        <v>0</v>
      </c>
    </row>
    <row r="1059" customHeight="1" spans="1:3">
      <c r="A1059" s="45">
        <v>2150701</v>
      </c>
      <c r="B1059" s="45" t="s">
        <v>911</v>
      </c>
      <c r="C1059" s="46">
        <v>0</v>
      </c>
    </row>
    <row r="1060" customHeight="1" spans="1:3">
      <c r="A1060" s="45">
        <v>2150702</v>
      </c>
      <c r="B1060" s="45" t="s">
        <v>912</v>
      </c>
      <c r="C1060" s="46">
        <v>0</v>
      </c>
    </row>
    <row r="1061" customHeight="1" spans="1:3">
      <c r="A1061" s="45">
        <v>2150703</v>
      </c>
      <c r="B1061" s="45" t="s">
        <v>913</v>
      </c>
      <c r="C1061" s="46">
        <v>0</v>
      </c>
    </row>
    <row r="1062" customHeight="1" spans="1:3">
      <c r="A1062" s="45">
        <v>2150704</v>
      </c>
      <c r="B1062" s="45" t="s">
        <v>1708</v>
      </c>
      <c r="C1062" s="46">
        <v>0</v>
      </c>
    </row>
    <row r="1063" customHeight="1" spans="1:3">
      <c r="A1063" s="45">
        <v>2150705</v>
      </c>
      <c r="B1063" s="45" t="s">
        <v>1709</v>
      </c>
      <c r="C1063" s="46">
        <v>0</v>
      </c>
    </row>
    <row r="1064" customHeight="1" spans="1:3">
      <c r="A1064" s="45">
        <v>2150799</v>
      </c>
      <c r="B1064" s="45" t="s">
        <v>1710</v>
      </c>
      <c r="C1064" s="46">
        <v>0</v>
      </c>
    </row>
    <row r="1065" customHeight="1" spans="1:3">
      <c r="A1065" s="45">
        <v>21508</v>
      </c>
      <c r="B1065" s="72" t="s">
        <v>1711</v>
      </c>
      <c r="C1065" s="26">
        <f>SUM(C1066:C1072)</f>
        <v>1436</v>
      </c>
    </row>
    <row r="1066" customHeight="1" spans="1:3">
      <c r="A1066" s="45">
        <v>2150801</v>
      </c>
      <c r="B1066" s="45" t="s">
        <v>911</v>
      </c>
      <c r="C1066" s="46">
        <v>0</v>
      </c>
    </row>
    <row r="1067" customHeight="1" spans="1:3">
      <c r="A1067" s="45">
        <v>2150802</v>
      </c>
      <c r="B1067" s="45" t="s">
        <v>912</v>
      </c>
      <c r="C1067" s="46">
        <v>0</v>
      </c>
    </row>
    <row r="1068" customHeight="1" spans="1:3">
      <c r="A1068" s="45">
        <v>2150803</v>
      </c>
      <c r="B1068" s="45" t="s">
        <v>913</v>
      </c>
      <c r="C1068" s="46">
        <v>0</v>
      </c>
    </row>
    <row r="1069" customHeight="1" spans="1:3">
      <c r="A1069" s="45">
        <v>2150804</v>
      </c>
      <c r="B1069" s="45" t="s">
        <v>1712</v>
      </c>
      <c r="C1069" s="46">
        <v>46</v>
      </c>
    </row>
    <row r="1070" customHeight="1" spans="1:3">
      <c r="A1070" s="45">
        <v>2150805</v>
      </c>
      <c r="B1070" s="45" t="s">
        <v>1713</v>
      </c>
      <c r="C1070" s="46">
        <v>0</v>
      </c>
    </row>
    <row r="1071" customHeight="1" spans="1:3">
      <c r="A1071" s="45">
        <v>2150806</v>
      </c>
      <c r="B1071" s="45" t="s">
        <v>1714</v>
      </c>
      <c r="C1071" s="46">
        <v>0</v>
      </c>
    </row>
    <row r="1072" customHeight="1" spans="1:3">
      <c r="A1072" s="45">
        <v>2150899</v>
      </c>
      <c r="B1072" s="45" t="s">
        <v>1715</v>
      </c>
      <c r="C1072" s="46">
        <v>1390</v>
      </c>
    </row>
    <row r="1073" customHeight="1" spans="1:3">
      <c r="A1073" s="45">
        <v>21599</v>
      </c>
      <c r="B1073" s="72" t="s">
        <v>1716</v>
      </c>
      <c r="C1073" s="26">
        <f>SUM(C1074:C1078)</f>
        <v>1</v>
      </c>
    </row>
    <row r="1074" customHeight="1" spans="1:3">
      <c r="A1074" s="45">
        <v>2159901</v>
      </c>
      <c r="B1074" s="45" t="s">
        <v>1717</v>
      </c>
      <c r="C1074" s="46">
        <v>0</v>
      </c>
    </row>
    <row r="1075" customHeight="1" spans="1:3">
      <c r="A1075" s="45">
        <v>2159904</v>
      </c>
      <c r="B1075" s="45" t="s">
        <v>1718</v>
      </c>
      <c r="C1075" s="46">
        <v>0</v>
      </c>
    </row>
    <row r="1076" customHeight="1" spans="1:3">
      <c r="A1076" s="45">
        <v>2159905</v>
      </c>
      <c r="B1076" s="45" t="s">
        <v>1719</v>
      </c>
      <c r="C1076" s="46">
        <v>0</v>
      </c>
    </row>
    <row r="1077" customHeight="1" spans="1:3">
      <c r="A1077" s="45">
        <v>2159906</v>
      </c>
      <c r="B1077" s="45" t="s">
        <v>1720</v>
      </c>
      <c r="C1077" s="46">
        <v>0</v>
      </c>
    </row>
    <row r="1078" customHeight="1" spans="1:3">
      <c r="A1078" s="45">
        <v>2159999</v>
      </c>
      <c r="B1078" s="45" t="s">
        <v>1721</v>
      </c>
      <c r="C1078" s="46">
        <v>1</v>
      </c>
    </row>
    <row r="1079" customHeight="1" spans="1:3">
      <c r="A1079" s="45">
        <v>216</v>
      </c>
      <c r="B1079" s="72" t="s">
        <v>1722</v>
      </c>
      <c r="C1079" s="26">
        <f>SUM(C1080,C1090,C1096)</f>
        <v>1628</v>
      </c>
    </row>
    <row r="1080" customHeight="1" spans="1:3">
      <c r="A1080" s="45">
        <v>21602</v>
      </c>
      <c r="B1080" s="72" t="s">
        <v>1723</v>
      </c>
      <c r="C1080" s="26">
        <f>SUM(C1081:C1089)</f>
        <v>1448</v>
      </c>
    </row>
    <row r="1081" customHeight="1" spans="1:3">
      <c r="A1081" s="45">
        <v>2160201</v>
      </c>
      <c r="B1081" s="45" t="s">
        <v>911</v>
      </c>
      <c r="C1081" s="46">
        <v>173</v>
      </c>
    </row>
    <row r="1082" customHeight="1" spans="1:3">
      <c r="A1082" s="45">
        <v>2160202</v>
      </c>
      <c r="B1082" s="45" t="s">
        <v>912</v>
      </c>
      <c r="C1082" s="46">
        <v>10</v>
      </c>
    </row>
    <row r="1083" customHeight="1" spans="1:3">
      <c r="A1083" s="45">
        <v>2160203</v>
      </c>
      <c r="B1083" s="45" t="s">
        <v>913</v>
      </c>
      <c r="C1083" s="46">
        <v>0</v>
      </c>
    </row>
    <row r="1084" customHeight="1" spans="1:3">
      <c r="A1084" s="45">
        <v>2160216</v>
      </c>
      <c r="B1084" s="45" t="s">
        <v>1724</v>
      </c>
      <c r="C1084" s="46">
        <v>0</v>
      </c>
    </row>
    <row r="1085" customHeight="1" spans="1:3">
      <c r="A1085" s="45">
        <v>2160217</v>
      </c>
      <c r="B1085" s="45" t="s">
        <v>1725</v>
      </c>
      <c r="C1085" s="46">
        <v>0</v>
      </c>
    </row>
    <row r="1086" customHeight="1" spans="1:3">
      <c r="A1086" s="45">
        <v>2160218</v>
      </c>
      <c r="B1086" s="45" t="s">
        <v>1726</v>
      </c>
      <c r="C1086" s="46">
        <v>0</v>
      </c>
    </row>
    <row r="1087" customHeight="1" spans="1:3">
      <c r="A1087" s="45">
        <v>2160219</v>
      </c>
      <c r="B1087" s="45" t="s">
        <v>1727</v>
      </c>
      <c r="C1087" s="46">
        <v>79</v>
      </c>
    </row>
    <row r="1088" customHeight="1" spans="1:3">
      <c r="A1088" s="45">
        <v>2160250</v>
      </c>
      <c r="B1088" s="45" t="s">
        <v>920</v>
      </c>
      <c r="C1088" s="46">
        <v>0</v>
      </c>
    </row>
    <row r="1089" customHeight="1" spans="1:3">
      <c r="A1089" s="45">
        <v>2160299</v>
      </c>
      <c r="B1089" s="45" t="s">
        <v>1728</v>
      </c>
      <c r="C1089" s="46">
        <v>1186</v>
      </c>
    </row>
    <row r="1090" customHeight="1" spans="1:3">
      <c r="A1090" s="45">
        <v>21606</v>
      </c>
      <c r="B1090" s="72" t="s">
        <v>1729</v>
      </c>
      <c r="C1090" s="26">
        <f>SUM(C1091:C1095)</f>
        <v>178</v>
      </c>
    </row>
    <row r="1091" customHeight="1" spans="1:3">
      <c r="A1091" s="45">
        <v>2160601</v>
      </c>
      <c r="B1091" s="45" t="s">
        <v>911</v>
      </c>
      <c r="C1091" s="46">
        <v>0</v>
      </c>
    </row>
    <row r="1092" customHeight="1" spans="1:3">
      <c r="A1092" s="45">
        <v>2160602</v>
      </c>
      <c r="B1092" s="45" t="s">
        <v>912</v>
      </c>
      <c r="C1092" s="46">
        <v>0</v>
      </c>
    </row>
    <row r="1093" customHeight="1" spans="1:3">
      <c r="A1093" s="45">
        <v>2160603</v>
      </c>
      <c r="B1093" s="45" t="s">
        <v>913</v>
      </c>
      <c r="C1093" s="46">
        <v>0</v>
      </c>
    </row>
    <row r="1094" customHeight="1" spans="1:3">
      <c r="A1094" s="45">
        <v>2160607</v>
      </c>
      <c r="B1094" s="45" t="s">
        <v>1730</v>
      </c>
      <c r="C1094" s="46">
        <v>0</v>
      </c>
    </row>
    <row r="1095" customHeight="1" spans="1:3">
      <c r="A1095" s="45">
        <v>2160699</v>
      </c>
      <c r="B1095" s="45" t="s">
        <v>1731</v>
      </c>
      <c r="C1095" s="46">
        <v>178</v>
      </c>
    </row>
    <row r="1096" customHeight="1" spans="1:3">
      <c r="A1096" s="45">
        <v>21699</v>
      </c>
      <c r="B1096" s="72" t="s">
        <v>1732</v>
      </c>
      <c r="C1096" s="26">
        <f>SUM(C1097:C1098)</f>
        <v>2</v>
      </c>
    </row>
    <row r="1097" customHeight="1" spans="1:3">
      <c r="A1097" s="45">
        <v>2169901</v>
      </c>
      <c r="B1097" s="45" t="s">
        <v>1733</v>
      </c>
      <c r="C1097" s="46">
        <v>0</v>
      </c>
    </row>
    <row r="1098" customHeight="1" spans="1:3">
      <c r="A1098" s="45">
        <v>2169999</v>
      </c>
      <c r="B1098" s="45" t="s">
        <v>1734</v>
      </c>
      <c r="C1098" s="46">
        <v>2</v>
      </c>
    </row>
    <row r="1099" customHeight="1" spans="1:3">
      <c r="A1099" s="45">
        <v>217</v>
      </c>
      <c r="B1099" s="72" t="s">
        <v>1735</v>
      </c>
      <c r="C1099" s="26">
        <f>SUM(C1100,C1107,C1117,C1123,C1126)</f>
        <v>326</v>
      </c>
    </row>
    <row r="1100" customHeight="1" spans="1:3">
      <c r="A1100" s="45">
        <v>21701</v>
      </c>
      <c r="B1100" s="72" t="s">
        <v>1736</v>
      </c>
      <c r="C1100" s="26">
        <f>SUM(C1101:C1106)</f>
        <v>19</v>
      </c>
    </row>
    <row r="1101" customHeight="1" spans="1:3">
      <c r="A1101" s="45">
        <v>2170101</v>
      </c>
      <c r="B1101" s="45" t="s">
        <v>911</v>
      </c>
      <c r="C1101" s="46">
        <v>10</v>
      </c>
    </row>
    <row r="1102" customHeight="1" spans="1:3">
      <c r="A1102" s="45">
        <v>2170102</v>
      </c>
      <c r="B1102" s="45" t="s">
        <v>912</v>
      </c>
      <c r="C1102" s="46">
        <v>9</v>
      </c>
    </row>
    <row r="1103" customHeight="1" spans="1:3">
      <c r="A1103" s="45">
        <v>2170103</v>
      </c>
      <c r="B1103" s="45" t="s">
        <v>913</v>
      </c>
      <c r="C1103" s="46">
        <v>0</v>
      </c>
    </row>
    <row r="1104" customHeight="1" spans="1:3">
      <c r="A1104" s="45">
        <v>2170104</v>
      </c>
      <c r="B1104" s="45" t="s">
        <v>1737</v>
      </c>
      <c r="C1104" s="46">
        <v>0</v>
      </c>
    </row>
    <row r="1105" customHeight="1" spans="1:3">
      <c r="A1105" s="45">
        <v>2170150</v>
      </c>
      <c r="B1105" s="45" t="s">
        <v>920</v>
      </c>
      <c r="C1105" s="46">
        <v>0</v>
      </c>
    </row>
    <row r="1106" customHeight="1" spans="1:3">
      <c r="A1106" s="45">
        <v>2170199</v>
      </c>
      <c r="B1106" s="45" t="s">
        <v>1738</v>
      </c>
      <c r="C1106" s="46">
        <v>0</v>
      </c>
    </row>
    <row r="1107" customHeight="1" spans="1:3">
      <c r="A1107" s="45">
        <v>21702</v>
      </c>
      <c r="B1107" s="72" t="s">
        <v>1739</v>
      </c>
      <c r="C1107" s="26">
        <f>SUM(C1108:C1116)</f>
        <v>0</v>
      </c>
    </row>
    <row r="1108" customHeight="1" spans="1:3">
      <c r="A1108" s="45">
        <v>2170201</v>
      </c>
      <c r="B1108" s="45" t="s">
        <v>1740</v>
      </c>
      <c r="C1108" s="46">
        <v>0</v>
      </c>
    </row>
    <row r="1109" customHeight="1" spans="1:3">
      <c r="A1109" s="45">
        <v>2170202</v>
      </c>
      <c r="B1109" s="45" t="s">
        <v>1741</v>
      </c>
      <c r="C1109" s="46">
        <v>0</v>
      </c>
    </row>
    <row r="1110" customHeight="1" spans="1:3">
      <c r="A1110" s="45">
        <v>2170203</v>
      </c>
      <c r="B1110" s="45" t="s">
        <v>1742</v>
      </c>
      <c r="C1110" s="46">
        <v>0</v>
      </c>
    </row>
    <row r="1111" customHeight="1" spans="1:3">
      <c r="A1111" s="45">
        <v>2170204</v>
      </c>
      <c r="B1111" s="45" t="s">
        <v>1743</v>
      </c>
      <c r="C1111" s="46">
        <v>0</v>
      </c>
    </row>
    <row r="1112" customHeight="1" spans="1:3">
      <c r="A1112" s="45">
        <v>2170205</v>
      </c>
      <c r="B1112" s="45" t="s">
        <v>1744</v>
      </c>
      <c r="C1112" s="46">
        <v>0</v>
      </c>
    </row>
    <row r="1113" customHeight="1" spans="1:3">
      <c r="A1113" s="45">
        <v>2170206</v>
      </c>
      <c r="B1113" s="45" t="s">
        <v>1745</v>
      </c>
      <c r="C1113" s="46">
        <v>0</v>
      </c>
    </row>
    <row r="1114" customHeight="1" spans="1:3">
      <c r="A1114" s="45">
        <v>2170207</v>
      </c>
      <c r="B1114" s="45" t="s">
        <v>1746</v>
      </c>
      <c r="C1114" s="46">
        <v>0</v>
      </c>
    </row>
    <row r="1115" customHeight="1" spans="1:3">
      <c r="A1115" s="45">
        <v>2170208</v>
      </c>
      <c r="B1115" s="45" t="s">
        <v>1747</v>
      </c>
      <c r="C1115" s="46">
        <v>0</v>
      </c>
    </row>
    <row r="1116" customHeight="1" spans="1:3">
      <c r="A1116" s="45">
        <v>2170299</v>
      </c>
      <c r="B1116" s="45" t="s">
        <v>1748</v>
      </c>
      <c r="C1116" s="46">
        <v>0</v>
      </c>
    </row>
    <row r="1117" customHeight="1" spans="1:3">
      <c r="A1117" s="45">
        <v>21703</v>
      </c>
      <c r="B1117" s="72" t="s">
        <v>1749</v>
      </c>
      <c r="C1117" s="26">
        <f>SUM(C1118:C1122)</f>
        <v>94</v>
      </c>
    </row>
    <row r="1118" customHeight="1" spans="1:3">
      <c r="A1118" s="45">
        <v>2170301</v>
      </c>
      <c r="B1118" s="45" t="s">
        <v>1750</v>
      </c>
      <c r="C1118" s="46">
        <v>0</v>
      </c>
    </row>
    <row r="1119" customHeight="1" spans="1:3">
      <c r="A1119" s="45">
        <v>2170302</v>
      </c>
      <c r="B1119" s="45" t="s">
        <v>1751</v>
      </c>
      <c r="C1119" s="46">
        <v>0</v>
      </c>
    </row>
    <row r="1120" customHeight="1" spans="1:3">
      <c r="A1120" s="45">
        <v>2170303</v>
      </c>
      <c r="B1120" s="45" t="s">
        <v>1752</v>
      </c>
      <c r="C1120" s="46">
        <v>0</v>
      </c>
    </row>
    <row r="1121" customHeight="1" spans="1:3">
      <c r="A1121" s="45">
        <v>2170304</v>
      </c>
      <c r="B1121" s="45" t="s">
        <v>1753</v>
      </c>
      <c r="C1121" s="46">
        <v>0</v>
      </c>
    </row>
    <row r="1122" customHeight="1" spans="1:3">
      <c r="A1122" s="45">
        <v>2170399</v>
      </c>
      <c r="B1122" s="45" t="s">
        <v>1754</v>
      </c>
      <c r="C1122" s="46">
        <v>94</v>
      </c>
    </row>
    <row r="1123" customHeight="1" spans="1:3">
      <c r="A1123" s="45">
        <v>21704</v>
      </c>
      <c r="B1123" s="72" t="s">
        <v>1755</v>
      </c>
      <c r="C1123" s="26">
        <f>SUM(C1124:C1125)</f>
        <v>0</v>
      </c>
    </row>
    <row r="1124" customHeight="1" spans="1:3">
      <c r="A1124" s="45">
        <v>2170401</v>
      </c>
      <c r="B1124" s="45" t="s">
        <v>1756</v>
      </c>
      <c r="C1124" s="46">
        <v>0</v>
      </c>
    </row>
    <row r="1125" customHeight="1" spans="1:3">
      <c r="A1125" s="45">
        <v>2170499</v>
      </c>
      <c r="B1125" s="45" t="s">
        <v>1757</v>
      </c>
      <c r="C1125" s="46">
        <v>0</v>
      </c>
    </row>
    <row r="1126" customHeight="1" spans="1:3">
      <c r="A1126" s="45">
        <v>21799</v>
      </c>
      <c r="B1126" s="72" t="s">
        <v>1758</v>
      </c>
      <c r="C1126" s="26">
        <f>SUM(C1127:C1128)</f>
        <v>213</v>
      </c>
    </row>
    <row r="1127" customHeight="1" spans="1:3">
      <c r="A1127" s="45">
        <v>2179902</v>
      </c>
      <c r="B1127" s="45" t="s">
        <v>1759</v>
      </c>
      <c r="C1127" s="46">
        <v>0</v>
      </c>
    </row>
    <row r="1128" customHeight="1" spans="1:3">
      <c r="A1128" s="45">
        <v>2179999</v>
      </c>
      <c r="B1128" s="45" t="s">
        <v>1760</v>
      </c>
      <c r="C1128" s="46">
        <v>213</v>
      </c>
    </row>
    <row r="1129" customHeight="1" spans="1:3">
      <c r="A1129" s="45">
        <v>219</v>
      </c>
      <c r="B1129" s="72" t="s">
        <v>1761</v>
      </c>
      <c r="C1129" s="26">
        <f>SUM(C1130:C1138)</f>
        <v>0</v>
      </c>
    </row>
    <row r="1130" customHeight="1" spans="1:3">
      <c r="A1130" s="45">
        <v>21901</v>
      </c>
      <c r="B1130" s="72" t="s">
        <v>1762</v>
      </c>
      <c r="C1130" s="46">
        <v>0</v>
      </c>
    </row>
    <row r="1131" customHeight="1" spans="1:3">
      <c r="A1131" s="45">
        <v>21902</v>
      </c>
      <c r="B1131" s="72" t="s">
        <v>1763</v>
      </c>
      <c r="C1131" s="46">
        <v>0</v>
      </c>
    </row>
    <row r="1132" customHeight="1" spans="1:3">
      <c r="A1132" s="45">
        <v>21903</v>
      </c>
      <c r="B1132" s="72" t="s">
        <v>1764</v>
      </c>
      <c r="C1132" s="46">
        <v>0</v>
      </c>
    </row>
    <row r="1133" customHeight="1" spans="1:3">
      <c r="A1133" s="45">
        <v>21904</v>
      </c>
      <c r="B1133" s="72" t="s">
        <v>1765</v>
      </c>
      <c r="C1133" s="46">
        <v>0</v>
      </c>
    </row>
    <row r="1134" customHeight="1" spans="1:3">
      <c r="A1134" s="45">
        <v>21905</v>
      </c>
      <c r="B1134" s="72" t="s">
        <v>1766</v>
      </c>
      <c r="C1134" s="46">
        <v>0</v>
      </c>
    </row>
    <row r="1135" customHeight="1" spans="1:3">
      <c r="A1135" s="45">
        <v>21906</v>
      </c>
      <c r="B1135" s="72" t="s">
        <v>1542</v>
      </c>
      <c r="C1135" s="46">
        <v>0</v>
      </c>
    </row>
    <row r="1136" customHeight="1" spans="1:3">
      <c r="A1136" s="45">
        <v>21907</v>
      </c>
      <c r="B1136" s="72" t="s">
        <v>1767</v>
      </c>
      <c r="C1136" s="46">
        <v>0</v>
      </c>
    </row>
    <row r="1137" customHeight="1" spans="1:3">
      <c r="A1137" s="45">
        <v>21908</v>
      </c>
      <c r="B1137" s="72" t="s">
        <v>1768</v>
      </c>
      <c r="C1137" s="46">
        <v>0</v>
      </c>
    </row>
    <row r="1138" customHeight="1" spans="1:3">
      <c r="A1138" s="45">
        <v>21999</v>
      </c>
      <c r="B1138" s="72" t="s">
        <v>1769</v>
      </c>
      <c r="C1138" s="46">
        <v>0</v>
      </c>
    </row>
    <row r="1139" customHeight="1" spans="1:3">
      <c r="A1139" s="45">
        <v>220</v>
      </c>
      <c r="B1139" s="72" t="s">
        <v>1770</v>
      </c>
      <c r="C1139" s="26">
        <f>SUM(C1140,C1167,C1182)</f>
        <v>5491</v>
      </c>
    </row>
    <row r="1140" customHeight="1" spans="1:3">
      <c r="A1140" s="45">
        <v>22001</v>
      </c>
      <c r="B1140" s="72" t="s">
        <v>1771</v>
      </c>
      <c r="C1140" s="26">
        <f>SUM(C1141:C1166)</f>
        <v>5441</v>
      </c>
    </row>
    <row r="1141" customHeight="1" spans="1:3">
      <c r="A1141" s="45">
        <v>2200101</v>
      </c>
      <c r="B1141" s="45" t="s">
        <v>911</v>
      </c>
      <c r="C1141" s="46">
        <v>2496</v>
      </c>
    </row>
    <row r="1142" customHeight="1" spans="1:3">
      <c r="A1142" s="45">
        <v>2200102</v>
      </c>
      <c r="B1142" s="45" t="s">
        <v>912</v>
      </c>
      <c r="C1142" s="46">
        <v>741</v>
      </c>
    </row>
    <row r="1143" customHeight="1" spans="1:3">
      <c r="A1143" s="45">
        <v>2200103</v>
      </c>
      <c r="B1143" s="45" t="s">
        <v>913</v>
      </c>
      <c r="C1143" s="46">
        <v>0</v>
      </c>
    </row>
    <row r="1144" customHeight="1" spans="1:3">
      <c r="A1144" s="45">
        <v>2200104</v>
      </c>
      <c r="B1144" s="45" t="s">
        <v>1772</v>
      </c>
      <c r="C1144" s="46">
        <v>516</v>
      </c>
    </row>
    <row r="1145" customHeight="1" spans="1:3">
      <c r="A1145" s="45">
        <v>2200106</v>
      </c>
      <c r="B1145" s="45" t="s">
        <v>1773</v>
      </c>
      <c r="C1145" s="46">
        <v>74</v>
      </c>
    </row>
    <row r="1146" customHeight="1" spans="1:3">
      <c r="A1146" s="45">
        <v>2200107</v>
      </c>
      <c r="B1146" s="45" t="s">
        <v>1774</v>
      </c>
      <c r="C1146" s="46">
        <v>0</v>
      </c>
    </row>
    <row r="1147" customHeight="1" spans="1:3">
      <c r="A1147" s="45">
        <v>2200108</v>
      </c>
      <c r="B1147" s="45" t="s">
        <v>1775</v>
      </c>
      <c r="C1147" s="46">
        <v>0</v>
      </c>
    </row>
    <row r="1148" customHeight="1" spans="1:3">
      <c r="A1148" s="45">
        <v>2200109</v>
      </c>
      <c r="B1148" s="45" t="s">
        <v>1776</v>
      </c>
      <c r="C1148" s="46">
        <v>182</v>
      </c>
    </row>
    <row r="1149" customHeight="1" spans="1:3">
      <c r="A1149" s="45">
        <v>2200112</v>
      </c>
      <c r="B1149" s="45" t="s">
        <v>1777</v>
      </c>
      <c r="C1149" s="46">
        <v>0</v>
      </c>
    </row>
    <row r="1150" customHeight="1" spans="1:3">
      <c r="A1150" s="45">
        <v>2200113</v>
      </c>
      <c r="B1150" s="45" t="s">
        <v>1778</v>
      </c>
      <c r="C1150" s="46">
        <v>136</v>
      </c>
    </row>
    <row r="1151" customHeight="1" spans="1:3">
      <c r="A1151" s="45">
        <v>2200114</v>
      </c>
      <c r="B1151" s="45" t="s">
        <v>1779</v>
      </c>
      <c r="C1151" s="46">
        <v>0</v>
      </c>
    </row>
    <row r="1152" customHeight="1" spans="1:3">
      <c r="A1152" s="45">
        <v>2200115</v>
      </c>
      <c r="B1152" s="45" t="s">
        <v>1780</v>
      </c>
      <c r="C1152" s="46">
        <v>0</v>
      </c>
    </row>
    <row r="1153" customHeight="1" spans="1:3">
      <c r="A1153" s="45">
        <v>2200116</v>
      </c>
      <c r="B1153" s="45" t="s">
        <v>1781</v>
      </c>
      <c r="C1153" s="46">
        <v>0</v>
      </c>
    </row>
    <row r="1154" customHeight="1" spans="1:3">
      <c r="A1154" s="45">
        <v>2200119</v>
      </c>
      <c r="B1154" s="45" t="s">
        <v>1782</v>
      </c>
      <c r="C1154" s="46">
        <v>0</v>
      </c>
    </row>
    <row r="1155" customHeight="1" spans="1:3">
      <c r="A1155" s="45">
        <v>2200120</v>
      </c>
      <c r="B1155" s="45" t="s">
        <v>1783</v>
      </c>
      <c r="C1155" s="46">
        <v>0</v>
      </c>
    </row>
    <row r="1156" customHeight="1" spans="1:3">
      <c r="A1156" s="45">
        <v>2200121</v>
      </c>
      <c r="B1156" s="45" t="s">
        <v>1784</v>
      </c>
      <c r="C1156" s="46">
        <v>0</v>
      </c>
    </row>
    <row r="1157" customHeight="1" spans="1:3">
      <c r="A1157" s="45">
        <v>2200122</v>
      </c>
      <c r="B1157" s="45" t="s">
        <v>1785</v>
      </c>
      <c r="C1157" s="46">
        <v>0</v>
      </c>
    </row>
    <row r="1158" customHeight="1" spans="1:3">
      <c r="A1158" s="45">
        <v>2200123</v>
      </c>
      <c r="B1158" s="45" t="s">
        <v>1786</v>
      </c>
      <c r="C1158" s="46">
        <v>0</v>
      </c>
    </row>
    <row r="1159" customHeight="1" spans="1:3">
      <c r="A1159" s="45">
        <v>2200124</v>
      </c>
      <c r="B1159" s="45" t="s">
        <v>1787</v>
      </c>
      <c r="C1159" s="46">
        <v>0</v>
      </c>
    </row>
    <row r="1160" customHeight="1" spans="1:3">
      <c r="A1160" s="45">
        <v>2200125</v>
      </c>
      <c r="B1160" s="45" t="s">
        <v>1788</v>
      </c>
      <c r="C1160" s="46">
        <v>0</v>
      </c>
    </row>
    <row r="1161" customHeight="1" spans="1:3">
      <c r="A1161" s="45">
        <v>2200126</v>
      </c>
      <c r="B1161" s="45" t="s">
        <v>1789</v>
      </c>
      <c r="C1161" s="46">
        <v>0</v>
      </c>
    </row>
    <row r="1162" customHeight="1" spans="1:3">
      <c r="A1162" s="45">
        <v>2200127</v>
      </c>
      <c r="B1162" s="45" t="s">
        <v>1790</v>
      </c>
      <c r="C1162" s="46">
        <v>0</v>
      </c>
    </row>
    <row r="1163" customHeight="1" spans="1:3">
      <c r="A1163" s="45">
        <v>2200128</v>
      </c>
      <c r="B1163" s="45" t="s">
        <v>1791</v>
      </c>
      <c r="C1163" s="46">
        <v>0</v>
      </c>
    </row>
    <row r="1164" customHeight="1" spans="1:3">
      <c r="A1164" s="45">
        <v>2200129</v>
      </c>
      <c r="B1164" s="45" t="s">
        <v>1792</v>
      </c>
      <c r="C1164" s="46">
        <v>50</v>
      </c>
    </row>
    <row r="1165" customHeight="1" spans="1:3">
      <c r="A1165" s="45">
        <v>2200150</v>
      </c>
      <c r="B1165" s="45" t="s">
        <v>920</v>
      </c>
      <c r="C1165" s="46">
        <v>0</v>
      </c>
    </row>
    <row r="1166" customHeight="1" spans="1:3">
      <c r="A1166" s="45">
        <v>2200199</v>
      </c>
      <c r="B1166" s="45" t="s">
        <v>1793</v>
      </c>
      <c r="C1166" s="46">
        <v>1246</v>
      </c>
    </row>
    <row r="1167" customHeight="1" spans="1:3">
      <c r="A1167" s="45">
        <v>22005</v>
      </c>
      <c r="B1167" s="72" t="s">
        <v>1794</v>
      </c>
      <c r="C1167" s="26">
        <f>SUM(C1168:C1181)</f>
        <v>50</v>
      </c>
    </row>
    <row r="1168" customHeight="1" spans="1:3">
      <c r="A1168" s="45">
        <v>2200501</v>
      </c>
      <c r="B1168" s="45" t="s">
        <v>911</v>
      </c>
      <c r="C1168" s="46">
        <v>0</v>
      </c>
    </row>
    <row r="1169" customHeight="1" spans="1:3">
      <c r="A1169" s="45">
        <v>2200502</v>
      </c>
      <c r="B1169" s="45" t="s">
        <v>912</v>
      </c>
      <c r="C1169" s="46">
        <v>0</v>
      </c>
    </row>
    <row r="1170" customHeight="1" spans="1:3">
      <c r="A1170" s="45">
        <v>2200503</v>
      </c>
      <c r="B1170" s="45" t="s">
        <v>913</v>
      </c>
      <c r="C1170" s="46">
        <v>0</v>
      </c>
    </row>
    <row r="1171" customHeight="1" spans="1:3">
      <c r="A1171" s="45">
        <v>2200504</v>
      </c>
      <c r="B1171" s="45" t="s">
        <v>1795</v>
      </c>
      <c r="C1171" s="46">
        <v>0</v>
      </c>
    </row>
    <row r="1172" customHeight="1" spans="1:3">
      <c r="A1172" s="45">
        <v>2200506</v>
      </c>
      <c r="B1172" s="45" t="s">
        <v>1796</v>
      </c>
      <c r="C1172" s="46">
        <v>0</v>
      </c>
    </row>
    <row r="1173" customHeight="1" spans="1:3">
      <c r="A1173" s="45">
        <v>2200507</v>
      </c>
      <c r="B1173" s="45" t="s">
        <v>1797</v>
      </c>
      <c r="C1173" s="46">
        <v>0</v>
      </c>
    </row>
    <row r="1174" customHeight="1" spans="1:3">
      <c r="A1174" s="45">
        <v>2200508</v>
      </c>
      <c r="B1174" s="45" t="s">
        <v>1798</v>
      </c>
      <c r="C1174" s="46">
        <v>0</v>
      </c>
    </row>
    <row r="1175" customHeight="1" spans="1:3">
      <c r="A1175" s="45">
        <v>2200509</v>
      </c>
      <c r="B1175" s="45" t="s">
        <v>1799</v>
      </c>
      <c r="C1175" s="46">
        <v>0</v>
      </c>
    </row>
    <row r="1176" customHeight="1" spans="1:3">
      <c r="A1176" s="45">
        <v>2200510</v>
      </c>
      <c r="B1176" s="45" t="s">
        <v>1800</v>
      </c>
      <c r="C1176" s="46">
        <v>35</v>
      </c>
    </row>
    <row r="1177" customHeight="1" spans="1:3">
      <c r="A1177" s="45">
        <v>2200511</v>
      </c>
      <c r="B1177" s="45" t="s">
        <v>1801</v>
      </c>
      <c r="C1177" s="46">
        <v>0</v>
      </c>
    </row>
    <row r="1178" customHeight="1" spans="1:3">
      <c r="A1178" s="45">
        <v>2200512</v>
      </c>
      <c r="B1178" s="45" t="s">
        <v>1802</v>
      </c>
      <c r="C1178" s="46">
        <v>0</v>
      </c>
    </row>
    <row r="1179" customHeight="1" spans="1:3">
      <c r="A1179" s="45">
        <v>2200513</v>
      </c>
      <c r="B1179" s="45" t="s">
        <v>1803</v>
      </c>
      <c r="C1179" s="46">
        <v>0</v>
      </c>
    </row>
    <row r="1180" customHeight="1" spans="1:3">
      <c r="A1180" s="45">
        <v>2200514</v>
      </c>
      <c r="B1180" s="45" t="s">
        <v>1804</v>
      </c>
      <c r="C1180" s="46">
        <v>0</v>
      </c>
    </row>
    <row r="1181" customHeight="1" spans="1:3">
      <c r="A1181" s="45">
        <v>2200599</v>
      </c>
      <c r="B1181" s="45" t="s">
        <v>1805</v>
      </c>
      <c r="C1181" s="46">
        <v>15</v>
      </c>
    </row>
    <row r="1182" customHeight="1" spans="1:3">
      <c r="A1182" s="45">
        <v>22099</v>
      </c>
      <c r="B1182" s="72" t="s">
        <v>1806</v>
      </c>
      <c r="C1182" s="26">
        <f>C1183</f>
        <v>0</v>
      </c>
    </row>
    <row r="1183" customHeight="1" spans="1:3">
      <c r="A1183" s="45">
        <v>2209999</v>
      </c>
      <c r="B1183" s="45" t="s">
        <v>1807</v>
      </c>
      <c r="C1183" s="46">
        <v>0</v>
      </c>
    </row>
    <row r="1184" customHeight="1" spans="1:3">
      <c r="A1184" s="45">
        <v>221</v>
      </c>
      <c r="B1184" s="72" t="s">
        <v>1808</v>
      </c>
      <c r="C1184" s="26">
        <f>SUM(C1185,C1197,C1201)</f>
        <v>6052</v>
      </c>
    </row>
    <row r="1185" customHeight="1" spans="1:3">
      <c r="A1185" s="45">
        <v>22101</v>
      </c>
      <c r="B1185" s="72" t="s">
        <v>1809</v>
      </c>
      <c r="C1185" s="26">
        <f>SUM(C1186:C1196)</f>
        <v>5901</v>
      </c>
    </row>
    <row r="1186" customHeight="1" spans="1:3">
      <c r="A1186" s="45">
        <v>2210101</v>
      </c>
      <c r="B1186" s="45" t="s">
        <v>1810</v>
      </c>
      <c r="C1186" s="46">
        <v>0</v>
      </c>
    </row>
    <row r="1187" customHeight="1" spans="1:3">
      <c r="A1187" s="45">
        <v>2210102</v>
      </c>
      <c r="B1187" s="45" t="s">
        <v>1811</v>
      </c>
      <c r="C1187" s="46">
        <v>0</v>
      </c>
    </row>
    <row r="1188" customHeight="1" spans="1:3">
      <c r="A1188" s="45">
        <v>2210103</v>
      </c>
      <c r="B1188" s="45" t="s">
        <v>1812</v>
      </c>
      <c r="C1188" s="46">
        <v>168</v>
      </c>
    </row>
    <row r="1189" customHeight="1" spans="1:3">
      <c r="A1189" s="45">
        <v>2210104</v>
      </c>
      <c r="B1189" s="45" t="s">
        <v>1813</v>
      </c>
      <c r="C1189" s="46">
        <v>0</v>
      </c>
    </row>
    <row r="1190" customHeight="1" spans="1:3">
      <c r="A1190" s="45">
        <v>2210105</v>
      </c>
      <c r="B1190" s="45" t="s">
        <v>1814</v>
      </c>
      <c r="C1190" s="46">
        <v>545</v>
      </c>
    </row>
    <row r="1191" customHeight="1" spans="1:3">
      <c r="A1191" s="45">
        <v>2210106</v>
      </c>
      <c r="B1191" s="45" t="s">
        <v>1815</v>
      </c>
      <c r="C1191" s="46">
        <v>610</v>
      </c>
    </row>
    <row r="1192" customHeight="1" spans="1:3">
      <c r="A1192" s="45">
        <v>2210107</v>
      </c>
      <c r="B1192" s="45" t="s">
        <v>1816</v>
      </c>
      <c r="C1192" s="46">
        <v>142</v>
      </c>
    </row>
    <row r="1193" customHeight="1" spans="1:3">
      <c r="A1193" s="45">
        <v>2210108</v>
      </c>
      <c r="B1193" s="45" t="s">
        <v>1817</v>
      </c>
      <c r="C1193" s="46">
        <v>4271</v>
      </c>
    </row>
    <row r="1194" customHeight="1" spans="1:3">
      <c r="A1194" s="45">
        <v>2210109</v>
      </c>
      <c r="B1194" s="45" t="s">
        <v>1818</v>
      </c>
      <c r="C1194" s="46">
        <v>0</v>
      </c>
    </row>
    <row r="1195" customHeight="1" spans="1:3">
      <c r="A1195" s="45">
        <v>2210110</v>
      </c>
      <c r="B1195" s="45" t="s">
        <v>1819</v>
      </c>
      <c r="C1195" s="46">
        <v>100</v>
      </c>
    </row>
    <row r="1196" customHeight="1" spans="1:3">
      <c r="A1196" s="45">
        <v>2210199</v>
      </c>
      <c r="B1196" s="45" t="s">
        <v>1820</v>
      </c>
      <c r="C1196" s="46">
        <v>65</v>
      </c>
    </row>
    <row r="1197" customHeight="1" spans="1:3">
      <c r="A1197" s="45">
        <v>22102</v>
      </c>
      <c r="B1197" s="72" t="s">
        <v>1821</v>
      </c>
      <c r="C1197" s="26">
        <f>SUM(C1198:C1200)</f>
        <v>0</v>
      </c>
    </row>
    <row r="1198" customHeight="1" spans="1:3">
      <c r="A1198" s="45">
        <v>2210201</v>
      </c>
      <c r="B1198" s="45" t="s">
        <v>1822</v>
      </c>
      <c r="C1198" s="46">
        <v>0</v>
      </c>
    </row>
    <row r="1199" customHeight="1" spans="1:3">
      <c r="A1199" s="45">
        <v>2210202</v>
      </c>
      <c r="B1199" s="45" t="s">
        <v>1823</v>
      </c>
      <c r="C1199" s="46">
        <v>0</v>
      </c>
    </row>
    <row r="1200" customHeight="1" spans="1:3">
      <c r="A1200" s="45">
        <v>2210203</v>
      </c>
      <c r="B1200" s="45" t="s">
        <v>1824</v>
      </c>
      <c r="C1200" s="46">
        <v>0</v>
      </c>
    </row>
    <row r="1201" customHeight="1" spans="1:3">
      <c r="A1201" s="45">
        <v>22103</v>
      </c>
      <c r="B1201" s="72" t="s">
        <v>1825</v>
      </c>
      <c r="C1201" s="26">
        <f>SUM(C1202:C1204)</f>
        <v>151</v>
      </c>
    </row>
    <row r="1202" customHeight="1" spans="1:3">
      <c r="A1202" s="45">
        <v>2210301</v>
      </c>
      <c r="B1202" s="45" t="s">
        <v>1826</v>
      </c>
      <c r="C1202" s="46">
        <v>0</v>
      </c>
    </row>
    <row r="1203" customHeight="1" spans="1:3">
      <c r="A1203" s="45">
        <v>2210302</v>
      </c>
      <c r="B1203" s="45" t="s">
        <v>1827</v>
      </c>
      <c r="C1203" s="46">
        <v>0</v>
      </c>
    </row>
    <row r="1204" customHeight="1" spans="1:3">
      <c r="A1204" s="45">
        <v>2210399</v>
      </c>
      <c r="B1204" s="45" t="s">
        <v>1828</v>
      </c>
      <c r="C1204" s="46">
        <v>151</v>
      </c>
    </row>
    <row r="1205" customHeight="1" spans="1:3">
      <c r="A1205" s="45">
        <v>222</v>
      </c>
      <c r="B1205" s="72" t="s">
        <v>1829</v>
      </c>
      <c r="C1205" s="26">
        <f>SUM(C1206,C1224,C1230,C1236)</f>
        <v>2366</v>
      </c>
    </row>
    <row r="1206" customHeight="1" spans="1:3">
      <c r="A1206" s="45">
        <v>22201</v>
      </c>
      <c r="B1206" s="72" t="s">
        <v>1830</v>
      </c>
      <c r="C1206" s="26">
        <f>SUM(C1207:C1223)</f>
        <v>2004</v>
      </c>
    </row>
    <row r="1207" customHeight="1" spans="1:3">
      <c r="A1207" s="45">
        <v>2220101</v>
      </c>
      <c r="B1207" s="45" t="s">
        <v>911</v>
      </c>
      <c r="C1207" s="46">
        <v>0</v>
      </c>
    </row>
    <row r="1208" customHeight="1" spans="1:3">
      <c r="A1208" s="45">
        <v>2220102</v>
      </c>
      <c r="B1208" s="45" t="s">
        <v>912</v>
      </c>
      <c r="C1208" s="46">
        <v>106</v>
      </c>
    </row>
    <row r="1209" customHeight="1" spans="1:3">
      <c r="A1209" s="45">
        <v>2220103</v>
      </c>
      <c r="B1209" s="45" t="s">
        <v>913</v>
      </c>
      <c r="C1209" s="46">
        <v>0</v>
      </c>
    </row>
    <row r="1210" customHeight="1" spans="1:3">
      <c r="A1210" s="45">
        <v>2220104</v>
      </c>
      <c r="B1210" s="45" t="s">
        <v>1831</v>
      </c>
      <c r="C1210" s="46">
        <v>0</v>
      </c>
    </row>
    <row r="1211" customHeight="1" spans="1:3">
      <c r="A1211" s="45">
        <v>2220105</v>
      </c>
      <c r="B1211" s="45" t="s">
        <v>1832</v>
      </c>
      <c r="C1211" s="46">
        <v>0</v>
      </c>
    </row>
    <row r="1212" customHeight="1" spans="1:3">
      <c r="A1212" s="45">
        <v>2220106</v>
      </c>
      <c r="B1212" s="45" t="s">
        <v>1833</v>
      </c>
      <c r="C1212" s="46">
        <v>0</v>
      </c>
    </row>
    <row r="1213" customHeight="1" spans="1:3">
      <c r="A1213" s="45">
        <v>2220107</v>
      </c>
      <c r="B1213" s="45" t="s">
        <v>1834</v>
      </c>
      <c r="C1213" s="46">
        <v>0</v>
      </c>
    </row>
    <row r="1214" customHeight="1" spans="1:3">
      <c r="A1214" s="45">
        <v>2220112</v>
      </c>
      <c r="B1214" s="45" t="s">
        <v>1835</v>
      </c>
      <c r="C1214" s="46">
        <v>0</v>
      </c>
    </row>
    <row r="1215" customHeight="1" spans="1:3">
      <c r="A1215" s="45">
        <v>2220113</v>
      </c>
      <c r="B1215" s="45" t="s">
        <v>1836</v>
      </c>
      <c r="C1215" s="46">
        <v>0</v>
      </c>
    </row>
    <row r="1216" customHeight="1" spans="1:3">
      <c r="A1216" s="45">
        <v>2220114</v>
      </c>
      <c r="B1216" s="45" t="s">
        <v>1837</v>
      </c>
      <c r="C1216" s="46">
        <v>0</v>
      </c>
    </row>
    <row r="1217" customHeight="1" spans="1:3">
      <c r="A1217" s="45">
        <v>2220115</v>
      </c>
      <c r="B1217" s="45" t="s">
        <v>1838</v>
      </c>
      <c r="C1217" s="46">
        <v>448</v>
      </c>
    </row>
    <row r="1218" customHeight="1" spans="1:3">
      <c r="A1218" s="45">
        <v>2220118</v>
      </c>
      <c r="B1218" s="45" t="s">
        <v>1839</v>
      </c>
      <c r="C1218" s="46">
        <v>0</v>
      </c>
    </row>
    <row r="1219" customHeight="1" spans="1:3">
      <c r="A1219" s="45">
        <v>2220119</v>
      </c>
      <c r="B1219" s="45" t="s">
        <v>1840</v>
      </c>
      <c r="C1219" s="46">
        <v>0</v>
      </c>
    </row>
    <row r="1220" customHeight="1" spans="1:3">
      <c r="A1220" s="45">
        <v>2220120</v>
      </c>
      <c r="B1220" s="45" t="s">
        <v>1841</v>
      </c>
      <c r="C1220" s="46">
        <v>0</v>
      </c>
    </row>
    <row r="1221" customHeight="1" spans="1:3">
      <c r="A1221" s="45">
        <v>2220121</v>
      </c>
      <c r="B1221" s="45" t="s">
        <v>1842</v>
      </c>
      <c r="C1221" s="46">
        <v>0</v>
      </c>
    </row>
    <row r="1222" customHeight="1" spans="1:3">
      <c r="A1222" s="45">
        <v>2220150</v>
      </c>
      <c r="B1222" s="45" t="s">
        <v>920</v>
      </c>
      <c r="C1222" s="46">
        <v>0</v>
      </c>
    </row>
    <row r="1223" customHeight="1" spans="1:3">
      <c r="A1223" s="45">
        <v>2220199</v>
      </c>
      <c r="B1223" s="45" t="s">
        <v>1843</v>
      </c>
      <c r="C1223" s="46">
        <v>1450</v>
      </c>
    </row>
    <row r="1224" customHeight="1" spans="1:3">
      <c r="A1224" s="45">
        <v>22203</v>
      </c>
      <c r="B1224" s="72" t="s">
        <v>1844</v>
      </c>
      <c r="C1224" s="26">
        <f>SUM(C1225:C1229)</f>
        <v>0</v>
      </c>
    </row>
    <row r="1225" customHeight="1" spans="1:3">
      <c r="A1225" s="45">
        <v>2220301</v>
      </c>
      <c r="B1225" s="45" t="s">
        <v>1845</v>
      </c>
      <c r="C1225" s="46">
        <v>0</v>
      </c>
    </row>
    <row r="1226" customHeight="1" spans="1:3">
      <c r="A1226" s="45">
        <v>2220303</v>
      </c>
      <c r="B1226" s="45" t="s">
        <v>1846</v>
      </c>
      <c r="C1226" s="46">
        <v>0</v>
      </c>
    </row>
    <row r="1227" customHeight="1" spans="1:3">
      <c r="A1227" s="45">
        <v>2220304</v>
      </c>
      <c r="B1227" s="45" t="s">
        <v>1847</v>
      </c>
      <c r="C1227" s="46">
        <v>0</v>
      </c>
    </row>
    <row r="1228" customHeight="1" spans="1:3">
      <c r="A1228" s="45">
        <v>2220305</v>
      </c>
      <c r="B1228" s="45" t="s">
        <v>1848</v>
      </c>
      <c r="C1228" s="46">
        <v>0</v>
      </c>
    </row>
    <row r="1229" customHeight="1" spans="1:3">
      <c r="A1229" s="45">
        <v>2220399</v>
      </c>
      <c r="B1229" s="45" t="s">
        <v>1849</v>
      </c>
      <c r="C1229" s="46">
        <v>0</v>
      </c>
    </row>
    <row r="1230" customHeight="1" spans="1:3">
      <c r="A1230" s="45">
        <v>22204</v>
      </c>
      <c r="B1230" s="72" t="s">
        <v>1850</v>
      </c>
      <c r="C1230" s="26">
        <f>SUM(C1231:C1235)</f>
        <v>362</v>
      </c>
    </row>
    <row r="1231" customHeight="1" spans="1:3">
      <c r="A1231" s="45">
        <v>2220401</v>
      </c>
      <c r="B1231" s="45" t="s">
        <v>1851</v>
      </c>
      <c r="C1231" s="46">
        <v>300</v>
      </c>
    </row>
    <row r="1232" customHeight="1" spans="1:3">
      <c r="A1232" s="45">
        <v>2220402</v>
      </c>
      <c r="B1232" s="45" t="s">
        <v>1852</v>
      </c>
      <c r="C1232" s="46">
        <v>22</v>
      </c>
    </row>
    <row r="1233" customHeight="1" spans="1:3">
      <c r="A1233" s="45">
        <v>2220403</v>
      </c>
      <c r="B1233" s="45" t="s">
        <v>1853</v>
      </c>
      <c r="C1233" s="46">
        <v>40</v>
      </c>
    </row>
    <row r="1234" customHeight="1" spans="1:3">
      <c r="A1234" s="45">
        <v>2220404</v>
      </c>
      <c r="B1234" s="45" t="s">
        <v>1854</v>
      </c>
      <c r="C1234" s="46">
        <v>0</v>
      </c>
    </row>
    <row r="1235" customHeight="1" spans="1:3">
      <c r="A1235" s="45">
        <v>2220499</v>
      </c>
      <c r="B1235" s="45" t="s">
        <v>1855</v>
      </c>
      <c r="C1235" s="46">
        <v>0</v>
      </c>
    </row>
    <row r="1236" customHeight="1" spans="1:3">
      <c r="A1236" s="45">
        <v>22205</v>
      </c>
      <c r="B1236" s="72" t="s">
        <v>1856</v>
      </c>
      <c r="C1236" s="26">
        <f>SUM(C1237:C1248)</f>
        <v>0</v>
      </c>
    </row>
    <row r="1237" customHeight="1" spans="1:3">
      <c r="A1237" s="45">
        <v>2220501</v>
      </c>
      <c r="B1237" s="45" t="s">
        <v>1857</v>
      </c>
      <c r="C1237" s="46">
        <v>0</v>
      </c>
    </row>
    <row r="1238" customHeight="1" spans="1:3">
      <c r="A1238" s="45">
        <v>2220502</v>
      </c>
      <c r="B1238" s="45" t="s">
        <v>1858</v>
      </c>
      <c r="C1238" s="46">
        <v>0</v>
      </c>
    </row>
    <row r="1239" customHeight="1" spans="1:3">
      <c r="A1239" s="45">
        <v>2220503</v>
      </c>
      <c r="B1239" s="45" t="s">
        <v>1859</v>
      </c>
      <c r="C1239" s="46">
        <v>0</v>
      </c>
    </row>
    <row r="1240" customHeight="1" spans="1:3">
      <c r="A1240" s="45">
        <v>2220504</v>
      </c>
      <c r="B1240" s="45" t="s">
        <v>1860</v>
      </c>
      <c r="C1240" s="46">
        <v>0</v>
      </c>
    </row>
    <row r="1241" customHeight="1" spans="1:3">
      <c r="A1241" s="45">
        <v>2220505</v>
      </c>
      <c r="B1241" s="45" t="s">
        <v>1861</v>
      </c>
      <c r="C1241" s="46">
        <v>0</v>
      </c>
    </row>
    <row r="1242" customHeight="1" spans="1:3">
      <c r="A1242" s="45">
        <v>2220506</v>
      </c>
      <c r="B1242" s="45" t="s">
        <v>1862</v>
      </c>
      <c r="C1242" s="46">
        <v>0</v>
      </c>
    </row>
    <row r="1243" customHeight="1" spans="1:3">
      <c r="A1243" s="45">
        <v>2220507</v>
      </c>
      <c r="B1243" s="45" t="s">
        <v>1863</v>
      </c>
      <c r="C1243" s="46">
        <v>0</v>
      </c>
    </row>
    <row r="1244" customHeight="1" spans="1:3">
      <c r="A1244" s="45">
        <v>2220508</v>
      </c>
      <c r="B1244" s="45" t="s">
        <v>1864</v>
      </c>
      <c r="C1244" s="46">
        <v>0</v>
      </c>
    </row>
    <row r="1245" customHeight="1" spans="1:3">
      <c r="A1245" s="45">
        <v>2220509</v>
      </c>
      <c r="B1245" s="45" t="s">
        <v>1865</v>
      </c>
      <c r="C1245" s="46">
        <v>0</v>
      </c>
    </row>
    <row r="1246" customHeight="1" spans="1:3">
      <c r="A1246" s="45">
        <v>2220510</v>
      </c>
      <c r="B1246" s="45" t="s">
        <v>1866</v>
      </c>
      <c r="C1246" s="46">
        <v>0</v>
      </c>
    </row>
    <row r="1247" customHeight="1" spans="1:3">
      <c r="A1247" s="45">
        <v>2220511</v>
      </c>
      <c r="B1247" s="45" t="s">
        <v>1867</v>
      </c>
      <c r="C1247" s="46">
        <v>0</v>
      </c>
    </row>
    <row r="1248" customHeight="1" spans="1:3">
      <c r="A1248" s="45">
        <v>2220599</v>
      </c>
      <c r="B1248" s="45" t="s">
        <v>1868</v>
      </c>
      <c r="C1248" s="46">
        <v>0</v>
      </c>
    </row>
    <row r="1249" customHeight="1" spans="1:3">
      <c r="A1249" s="45">
        <v>224</v>
      </c>
      <c r="B1249" s="72" t="s">
        <v>1869</v>
      </c>
      <c r="C1249" s="26">
        <f>SUM(C1250,C1261,C1268,C1276,C1289,C1293,C1297)</f>
        <v>4862</v>
      </c>
    </row>
    <row r="1250" customHeight="1" spans="1:3">
      <c r="A1250" s="45">
        <v>22401</v>
      </c>
      <c r="B1250" s="72" t="s">
        <v>1870</v>
      </c>
      <c r="C1250" s="26">
        <f>SUM(C1251:C1260)</f>
        <v>1840</v>
      </c>
    </row>
    <row r="1251" customHeight="1" spans="1:3">
      <c r="A1251" s="45">
        <v>2240101</v>
      </c>
      <c r="B1251" s="45" t="s">
        <v>911</v>
      </c>
      <c r="C1251" s="46">
        <v>1153</v>
      </c>
    </row>
    <row r="1252" customHeight="1" spans="1:3">
      <c r="A1252" s="45">
        <v>2240102</v>
      </c>
      <c r="B1252" s="45" t="s">
        <v>912</v>
      </c>
      <c r="C1252" s="46">
        <v>100</v>
      </c>
    </row>
    <row r="1253" customHeight="1" spans="1:3">
      <c r="A1253" s="45">
        <v>2240103</v>
      </c>
      <c r="B1253" s="45" t="s">
        <v>913</v>
      </c>
      <c r="C1253" s="46">
        <v>0</v>
      </c>
    </row>
    <row r="1254" customHeight="1" spans="1:3">
      <c r="A1254" s="45">
        <v>2240104</v>
      </c>
      <c r="B1254" s="45" t="s">
        <v>1871</v>
      </c>
      <c r="C1254" s="46">
        <v>5</v>
      </c>
    </row>
    <row r="1255" customHeight="1" spans="1:3">
      <c r="A1255" s="45">
        <v>2240105</v>
      </c>
      <c r="B1255" s="45" t="s">
        <v>1872</v>
      </c>
      <c r="C1255" s="46">
        <v>0</v>
      </c>
    </row>
    <row r="1256" customHeight="1" spans="1:3">
      <c r="A1256" s="45">
        <v>2240106</v>
      </c>
      <c r="B1256" s="45" t="s">
        <v>1873</v>
      </c>
      <c r="C1256" s="46">
        <v>282</v>
      </c>
    </row>
    <row r="1257" customHeight="1" spans="1:3">
      <c r="A1257" s="45">
        <v>2240108</v>
      </c>
      <c r="B1257" s="45" t="s">
        <v>1874</v>
      </c>
      <c r="C1257" s="46">
        <v>133</v>
      </c>
    </row>
    <row r="1258" customHeight="1" spans="1:3">
      <c r="A1258" s="45">
        <v>2240109</v>
      </c>
      <c r="B1258" s="45" t="s">
        <v>1875</v>
      </c>
      <c r="C1258" s="46">
        <v>0</v>
      </c>
    </row>
    <row r="1259" customHeight="1" spans="1:3">
      <c r="A1259" s="45">
        <v>2240150</v>
      </c>
      <c r="B1259" s="45" t="s">
        <v>920</v>
      </c>
      <c r="C1259" s="46">
        <v>0</v>
      </c>
    </row>
    <row r="1260" customHeight="1" spans="1:3">
      <c r="A1260" s="45">
        <v>2240199</v>
      </c>
      <c r="B1260" s="45" t="s">
        <v>1876</v>
      </c>
      <c r="C1260" s="46">
        <v>167</v>
      </c>
    </row>
    <row r="1261" customHeight="1" spans="1:3">
      <c r="A1261" s="45">
        <v>22402</v>
      </c>
      <c r="B1261" s="72" t="s">
        <v>1877</v>
      </c>
      <c r="C1261" s="26">
        <f>SUM(C1262:C1267)</f>
        <v>965</v>
      </c>
    </row>
    <row r="1262" customHeight="1" spans="1:3">
      <c r="A1262" s="45">
        <v>2240201</v>
      </c>
      <c r="B1262" s="45" t="s">
        <v>911</v>
      </c>
      <c r="C1262" s="46">
        <v>155</v>
      </c>
    </row>
    <row r="1263" customHeight="1" spans="1:3">
      <c r="A1263" s="45">
        <v>2240202</v>
      </c>
      <c r="B1263" s="45" t="s">
        <v>912</v>
      </c>
      <c r="C1263" s="46">
        <v>0</v>
      </c>
    </row>
    <row r="1264" customHeight="1" spans="1:3">
      <c r="A1264" s="45">
        <v>2240203</v>
      </c>
      <c r="B1264" s="45" t="s">
        <v>913</v>
      </c>
      <c r="C1264" s="46">
        <v>0</v>
      </c>
    </row>
    <row r="1265" customHeight="1" spans="1:3">
      <c r="A1265" s="45">
        <v>2240204</v>
      </c>
      <c r="B1265" s="45" t="s">
        <v>1878</v>
      </c>
      <c r="C1265" s="46">
        <v>810</v>
      </c>
    </row>
    <row r="1266" customHeight="1" spans="1:3">
      <c r="A1266" s="45">
        <v>2240250</v>
      </c>
      <c r="B1266" s="45" t="s">
        <v>920</v>
      </c>
      <c r="C1266" s="46">
        <v>0</v>
      </c>
    </row>
    <row r="1267" customHeight="1" spans="1:3">
      <c r="A1267" s="45">
        <v>2240299</v>
      </c>
      <c r="B1267" s="45" t="s">
        <v>1879</v>
      </c>
      <c r="C1267" s="46">
        <v>0</v>
      </c>
    </row>
    <row r="1268" customHeight="1" spans="1:3">
      <c r="A1268" s="45">
        <v>22404</v>
      </c>
      <c r="B1268" s="72" t="s">
        <v>1880</v>
      </c>
      <c r="C1268" s="26">
        <f>SUM(C1269:C1275)</f>
        <v>0</v>
      </c>
    </row>
    <row r="1269" customHeight="1" spans="1:3">
      <c r="A1269" s="45">
        <v>2240401</v>
      </c>
      <c r="B1269" s="45" t="s">
        <v>911</v>
      </c>
      <c r="C1269" s="46">
        <v>0</v>
      </c>
    </row>
    <row r="1270" customHeight="1" spans="1:3">
      <c r="A1270" s="45">
        <v>2240402</v>
      </c>
      <c r="B1270" s="45" t="s">
        <v>912</v>
      </c>
      <c r="C1270" s="46">
        <v>0</v>
      </c>
    </row>
    <row r="1271" customHeight="1" spans="1:3">
      <c r="A1271" s="45">
        <v>2240403</v>
      </c>
      <c r="B1271" s="45" t="s">
        <v>913</v>
      </c>
      <c r="C1271" s="46">
        <v>0</v>
      </c>
    </row>
    <row r="1272" customHeight="1" spans="1:3">
      <c r="A1272" s="45">
        <v>2240404</v>
      </c>
      <c r="B1272" s="45" t="s">
        <v>1881</v>
      </c>
      <c r="C1272" s="46">
        <v>0</v>
      </c>
    </row>
    <row r="1273" customHeight="1" spans="1:3">
      <c r="A1273" s="45">
        <v>2240405</v>
      </c>
      <c r="B1273" s="45" t="s">
        <v>1882</v>
      </c>
      <c r="C1273" s="46">
        <v>0</v>
      </c>
    </row>
    <row r="1274" customHeight="1" spans="1:3">
      <c r="A1274" s="45">
        <v>2240450</v>
      </c>
      <c r="B1274" s="45" t="s">
        <v>920</v>
      </c>
      <c r="C1274" s="46">
        <v>0</v>
      </c>
    </row>
    <row r="1275" customHeight="1" spans="1:3">
      <c r="A1275" s="45">
        <v>2240499</v>
      </c>
      <c r="B1275" s="45" t="s">
        <v>1883</v>
      </c>
      <c r="C1275" s="46">
        <v>0</v>
      </c>
    </row>
    <row r="1276" customHeight="1" spans="1:3">
      <c r="A1276" s="45">
        <v>22405</v>
      </c>
      <c r="B1276" s="72" t="s">
        <v>1884</v>
      </c>
      <c r="C1276" s="26">
        <f>SUM(C1277:C1288)</f>
        <v>35</v>
      </c>
    </row>
    <row r="1277" customHeight="1" spans="1:3">
      <c r="A1277" s="45">
        <v>2240501</v>
      </c>
      <c r="B1277" s="45" t="s">
        <v>911</v>
      </c>
      <c r="C1277" s="46">
        <v>0</v>
      </c>
    </row>
    <row r="1278" customHeight="1" spans="1:3">
      <c r="A1278" s="45">
        <v>2240502</v>
      </c>
      <c r="B1278" s="45" t="s">
        <v>912</v>
      </c>
      <c r="C1278" s="46">
        <v>0</v>
      </c>
    </row>
    <row r="1279" customHeight="1" spans="1:3">
      <c r="A1279" s="45">
        <v>2240503</v>
      </c>
      <c r="B1279" s="45" t="s">
        <v>913</v>
      </c>
      <c r="C1279" s="46">
        <v>0</v>
      </c>
    </row>
    <row r="1280" customHeight="1" spans="1:3">
      <c r="A1280" s="45">
        <v>2240504</v>
      </c>
      <c r="B1280" s="45" t="s">
        <v>1885</v>
      </c>
      <c r="C1280" s="46">
        <v>35</v>
      </c>
    </row>
    <row r="1281" customHeight="1" spans="1:3">
      <c r="A1281" s="45">
        <v>2240505</v>
      </c>
      <c r="B1281" s="45" t="s">
        <v>1886</v>
      </c>
      <c r="C1281" s="46">
        <v>0</v>
      </c>
    </row>
    <row r="1282" customHeight="1" spans="1:3">
      <c r="A1282" s="45">
        <v>2240506</v>
      </c>
      <c r="B1282" s="45" t="s">
        <v>1887</v>
      </c>
      <c r="C1282" s="46">
        <v>0</v>
      </c>
    </row>
    <row r="1283" customHeight="1" spans="1:3">
      <c r="A1283" s="45">
        <v>2240507</v>
      </c>
      <c r="B1283" s="45" t="s">
        <v>1888</v>
      </c>
      <c r="C1283" s="46">
        <v>0</v>
      </c>
    </row>
    <row r="1284" customHeight="1" spans="1:3">
      <c r="A1284" s="45">
        <v>2240508</v>
      </c>
      <c r="B1284" s="45" t="s">
        <v>1889</v>
      </c>
      <c r="C1284" s="46">
        <v>0</v>
      </c>
    </row>
    <row r="1285" customHeight="1" spans="1:3">
      <c r="A1285" s="45">
        <v>2240509</v>
      </c>
      <c r="B1285" s="45" t="s">
        <v>1890</v>
      </c>
      <c r="C1285" s="46">
        <v>0</v>
      </c>
    </row>
    <row r="1286" customHeight="1" spans="1:3">
      <c r="A1286" s="45">
        <v>2240510</v>
      </c>
      <c r="B1286" s="45" t="s">
        <v>1891</v>
      </c>
      <c r="C1286" s="46">
        <v>0</v>
      </c>
    </row>
    <row r="1287" customHeight="1" spans="1:3">
      <c r="A1287" s="45">
        <v>2240550</v>
      </c>
      <c r="B1287" s="45" t="s">
        <v>1892</v>
      </c>
      <c r="C1287" s="46">
        <v>0</v>
      </c>
    </row>
    <row r="1288" customHeight="1" spans="1:3">
      <c r="A1288" s="45">
        <v>2240599</v>
      </c>
      <c r="B1288" s="45" t="s">
        <v>1893</v>
      </c>
      <c r="C1288" s="46">
        <v>0</v>
      </c>
    </row>
    <row r="1289" customHeight="1" spans="1:3">
      <c r="A1289" s="45">
        <v>22406</v>
      </c>
      <c r="B1289" s="72" t="s">
        <v>1894</v>
      </c>
      <c r="C1289" s="26">
        <f>SUM(C1290:C1292)</f>
        <v>212</v>
      </c>
    </row>
    <row r="1290" customHeight="1" spans="1:3">
      <c r="A1290" s="45">
        <v>2240601</v>
      </c>
      <c r="B1290" s="45" t="s">
        <v>1895</v>
      </c>
      <c r="C1290" s="46">
        <v>127</v>
      </c>
    </row>
    <row r="1291" customHeight="1" spans="1:3">
      <c r="A1291" s="45">
        <v>2240602</v>
      </c>
      <c r="B1291" s="45" t="s">
        <v>1896</v>
      </c>
      <c r="C1291" s="46">
        <v>65</v>
      </c>
    </row>
    <row r="1292" customHeight="1" spans="1:3">
      <c r="A1292" s="45">
        <v>2240699</v>
      </c>
      <c r="B1292" s="45" t="s">
        <v>1897</v>
      </c>
      <c r="C1292" s="46">
        <v>20</v>
      </c>
    </row>
    <row r="1293" customHeight="1" spans="1:3">
      <c r="A1293" s="45">
        <v>22407</v>
      </c>
      <c r="B1293" s="72" t="s">
        <v>1898</v>
      </c>
      <c r="C1293" s="26">
        <f>SUM(C1294:C1296)</f>
        <v>1607</v>
      </c>
    </row>
    <row r="1294" customHeight="1" spans="1:3">
      <c r="A1294" s="45">
        <v>2240703</v>
      </c>
      <c r="B1294" s="45" t="s">
        <v>1899</v>
      </c>
      <c r="C1294" s="46">
        <v>1261</v>
      </c>
    </row>
    <row r="1295" customHeight="1" spans="1:3">
      <c r="A1295" s="45">
        <v>2240704</v>
      </c>
      <c r="B1295" s="45" t="s">
        <v>1900</v>
      </c>
      <c r="C1295" s="46">
        <v>293</v>
      </c>
    </row>
    <row r="1296" customHeight="1" spans="1:3">
      <c r="A1296" s="45">
        <v>2240799</v>
      </c>
      <c r="B1296" s="45" t="s">
        <v>1901</v>
      </c>
      <c r="C1296" s="46">
        <v>53</v>
      </c>
    </row>
    <row r="1297" customHeight="1" spans="1:3">
      <c r="A1297" s="45">
        <v>22499</v>
      </c>
      <c r="B1297" s="72" t="s">
        <v>1902</v>
      </c>
      <c r="C1297" s="26">
        <f t="shared" ref="C1297:C1300" si="1">C1298</f>
        <v>203</v>
      </c>
    </row>
    <row r="1298" customHeight="1" spans="1:3">
      <c r="A1298" s="45">
        <v>2249999</v>
      </c>
      <c r="B1298" s="45" t="s">
        <v>1903</v>
      </c>
      <c r="C1298" s="46">
        <v>203</v>
      </c>
    </row>
    <row r="1299" customHeight="1" spans="1:3">
      <c r="A1299" s="45">
        <v>229</v>
      </c>
      <c r="B1299" s="72" t="s">
        <v>1904</v>
      </c>
      <c r="C1299" s="26">
        <f t="shared" si="1"/>
        <v>72</v>
      </c>
    </row>
    <row r="1300" customHeight="1" spans="1:3">
      <c r="A1300" s="45">
        <v>22999</v>
      </c>
      <c r="B1300" s="72" t="s">
        <v>1905</v>
      </c>
      <c r="C1300" s="26">
        <f t="shared" si="1"/>
        <v>72</v>
      </c>
    </row>
    <row r="1301" customHeight="1" spans="1:3">
      <c r="A1301" s="45">
        <v>2299999</v>
      </c>
      <c r="B1301" s="45" t="s">
        <v>1906</v>
      </c>
      <c r="C1301" s="46">
        <v>72</v>
      </c>
    </row>
    <row r="1302" customHeight="1" spans="1:3">
      <c r="A1302" s="45">
        <v>232</v>
      </c>
      <c r="B1302" s="72" t="s">
        <v>1907</v>
      </c>
      <c r="C1302" s="26">
        <f>SUM(C1303,C1304,C1309)</f>
        <v>8871</v>
      </c>
    </row>
    <row r="1303" customHeight="1" spans="1:3">
      <c r="A1303" s="45">
        <v>23201</v>
      </c>
      <c r="B1303" s="72" t="s">
        <v>1908</v>
      </c>
      <c r="C1303" s="46">
        <v>0</v>
      </c>
    </row>
    <row r="1304" customHeight="1" spans="1:3">
      <c r="A1304" s="45">
        <v>23202</v>
      </c>
      <c r="B1304" s="72" t="s">
        <v>1909</v>
      </c>
      <c r="C1304" s="26">
        <f>SUM(C1305:C1308)</f>
        <v>0</v>
      </c>
    </row>
    <row r="1305" customHeight="1" spans="1:3">
      <c r="A1305" s="45">
        <v>2320201</v>
      </c>
      <c r="B1305" s="45" t="s">
        <v>1910</v>
      </c>
      <c r="C1305" s="46">
        <v>0</v>
      </c>
    </row>
    <row r="1306" customHeight="1" spans="1:3">
      <c r="A1306" s="45">
        <v>2320202</v>
      </c>
      <c r="B1306" s="45" t="s">
        <v>1911</v>
      </c>
      <c r="C1306" s="46">
        <v>0</v>
      </c>
    </row>
    <row r="1307" customHeight="1" spans="1:3">
      <c r="A1307" s="45">
        <v>2320203</v>
      </c>
      <c r="B1307" s="45" t="s">
        <v>1912</v>
      </c>
      <c r="C1307" s="46">
        <v>0</v>
      </c>
    </row>
    <row r="1308" customHeight="1" spans="1:3">
      <c r="A1308" s="45">
        <v>2320299</v>
      </c>
      <c r="B1308" s="45" t="s">
        <v>1913</v>
      </c>
      <c r="C1308" s="46">
        <v>0</v>
      </c>
    </row>
    <row r="1309" customHeight="1" spans="1:3">
      <c r="A1309" s="45">
        <v>23203</v>
      </c>
      <c r="B1309" s="72" t="s">
        <v>1914</v>
      </c>
      <c r="C1309" s="26">
        <f>SUM(C1310:C1313)</f>
        <v>8871</v>
      </c>
    </row>
    <row r="1310" ht="17.25" customHeight="1" spans="1:3">
      <c r="A1310" s="45">
        <v>2320301</v>
      </c>
      <c r="B1310" s="45" t="s">
        <v>1915</v>
      </c>
      <c r="C1310" s="46">
        <v>8613</v>
      </c>
    </row>
    <row r="1311" customHeight="1" spans="1:3">
      <c r="A1311" s="45">
        <v>2320302</v>
      </c>
      <c r="B1311" s="45" t="s">
        <v>1916</v>
      </c>
      <c r="C1311" s="46">
        <v>0</v>
      </c>
    </row>
    <row r="1312" customHeight="1" spans="1:3">
      <c r="A1312" s="45">
        <v>2320303</v>
      </c>
      <c r="B1312" s="45" t="s">
        <v>1917</v>
      </c>
      <c r="C1312" s="46">
        <v>258</v>
      </c>
    </row>
    <row r="1313" customHeight="1" spans="1:3">
      <c r="A1313" s="45">
        <v>2320399</v>
      </c>
      <c r="B1313" s="45" t="s">
        <v>1918</v>
      </c>
      <c r="C1313" s="46">
        <v>0</v>
      </c>
    </row>
    <row r="1314" customHeight="1" spans="1:3">
      <c r="A1314" s="45">
        <v>233</v>
      </c>
      <c r="B1314" s="72" t="s">
        <v>1919</v>
      </c>
      <c r="C1314" s="26">
        <f>C1315+C1316+C1317</f>
        <v>0</v>
      </c>
    </row>
    <row r="1315" customHeight="1" spans="1:3">
      <c r="A1315" s="45">
        <v>23301</v>
      </c>
      <c r="B1315" s="72" t="s">
        <v>1920</v>
      </c>
      <c r="C1315" s="46">
        <v>0</v>
      </c>
    </row>
    <row r="1316" customHeight="1" spans="1:3">
      <c r="A1316" s="45">
        <v>23302</v>
      </c>
      <c r="B1316" s="72" t="s">
        <v>1921</v>
      </c>
      <c r="C1316" s="46">
        <v>0</v>
      </c>
    </row>
    <row r="1317" customHeight="1" spans="1:3">
      <c r="A1317" s="45">
        <v>23303</v>
      </c>
      <c r="B1317" s="72" t="s">
        <v>1922</v>
      </c>
      <c r="C1317" s="46">
        <v>0</v>
      </c>
    </row>
  </sheetData>
  <mergeCells count="3">
    <mergeCell ref="A1:C1"/>
    <mergeCell ref="A2:C2"/>
    <mergeCell ref="A3:C3"/>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4"/>
  <sheetViews>
    <sheetView showGridLines="0" showZeros="0" workbookViewId="0">
      <selection activeCell="B22" sqref="B22"/>
    </sheetView>
  </sheetViews>
  <sheetFormatPr defaultColWidth="12.1833333333333" defaultRowHeight="15.55" customHeight="1" outlineLevelCol="7"/>
  <cols>
    <col min="1" max="1" width="8.75" style="20" customWidth="1"/>
    <col min="2" max="2" width="35.375" style="20" customWidth="1"/>
    <col min="3" max="3" width="15.25" style="20" customWidth="1"/>
    <col min="4" max="8" width="14.625" style="20" customWidth="1"/>
    <col min="9" max="16384" width="12.1833333333333" style="20" customWidth="1"/>
  </cols>
  <sheetData>
    <row r="1" ht="42.75" customHeight="1" spans="1:8">
      <c r="A1" s="21" t="s">
        <v>1924</v>
      </c>
      <c r="B1" s="21"/>
      <c r="C1" s="21"/>
      <c r="D1" s="21"/>
      <c r="E1" s="21"/>
      <c r="F1" s="21"/>
      <c r="G1" s="21"/>
      <c r="H1" s="21"/>
    </row>
    <row r="2" ht="16.95" customHeight="1" spans="1:8">
      <c r="A2" s="70"/>
      <c r="B2" s="70"/>
      <c r="C2" s="70"/>
      <c r="D2" s="70"/>
      <c r="E2" s="70"/>
      <c r="F2" s="70"/>
      <c r="G2" s="70"/>
      <c r="H2" s="71"/>
    </row>
    <row r="3" ht="16.95" customHeight="1" spans="1:8">
      <c r="A3" s="70"/>
      <c r="B3" s="70"/>
      <c r="C3" s="70"/>
      <c r="D3" s="70"/>
      <c r="E3" s="70"/>
      <c r="F3" s="70"/>
      <c r="G3" s="70"/>
      <c r="H3" s="71" t="s">
        <v>235</v>
      </c>
    </row>
    <row r="4" s="89" customFormat="1" ht="17.25" customHeight="1" spans="1:8">
      <c r="A4" s="24" t="s">
        <v>236</v>
      </c>
      <c r="B4" s="90" t="s">
        <v>237</v>
      </c>
      <c r="C4" s="90" t="s">
        <v>26</v>
      </c>
      <c r="D4" s="91"/>
      <c r="E4" s="92"/>
      <c r="F4" s="90" t="s">
        <v>1925</v>
      </c>
      <c r="G4" s="91"/>
      <c r="H4" s="93"/>
    </row>
    <row r="5" s="89" customFormat="1" ht="35.25" customHeight="1" spans="1:8">
      <c r="A5" s="94"/>
      <c r="B5" s="95"/>
      <c r="C5" s="95"/>
      <c r="D5" s="95" t="s">
        <v>1926</v>
      </c>
      <c r="E5" s="96" t="s">
        <v>1927</v>
      </c>
      <c r="F5" s="95"/>
      <c r="G5" s="94" t="s">
        <v>1926</v>
      </c>
      <c r="H5" s="97" t="s">
        <v>1927</v>
      </c>
    </row>
    <row r="6" ht="17" customHeight="1" spans="1:8">
      <c r="A6" s="45"/>
      <c r="B6" s="23" t="s">
        <v>26</v>
      </c>
      <c r="C6" s="26">
        <f t="shared" ref="C6:F6" si="0">C7+C12+C23+C31+C38+C42+C45+C49+C54+C60+C64+C69</f>
        <v>562428</v>
      </c>
      <c r="D6" s="26">
        <f t="shared" si="0"/>
        <v>562428</v>
      </c>
      <c r="E6" s="26">
        <f t="shared" si="0"/>
        <v>0</v>
      </c>
      <c r="F6" s="26">
        <f t="shared" si="0"/>
        <v>149331</v>
      </c>
      <c r="G6" s="26">
        <f>SUM(G7,G12,G23,G31,G38,G42,G45,G49,G54,G60,G64,G69)</f>
        <v>149331</v>
      </c>
      <c r="H6" s="26">
        <f>SUM(H7,H12,H23,H31,H38,H42,H45,H49,H54,H60,H64,H69)</f>
        <v>0</v>
      </c>
    </row>
    <row r="7" ht="17" customHeight="1" spans="1:8">
      <c r="A7" s="45">
        <v>501</v>
      </c>
      <c r="B7" s="72" t="s">
        <v>1928</v>
      </c>
      <c r="C7" s="26">
        <f t="shared" ref="C7:H7" si="1">SUM(C8:C11)</f>
        <v>80462</v>
      </c>
      <c r="D7" s="26">
        <f t="shared" si="1"/>
        <v>80462</v>
      </c>
      <c r="E7" s="26">
        <f t="shared" si="1"/>
        <v>0</v>
      </c>
      <c r="F7" s="26">
        <f t="shared" si="1"/>
        <v>75821</v>
      </c>
      <c r="G7" s="26">
        <f t="shared" si="1"/>
        <v>75821</v>
      </c>
      <c r="H7" s="26">
        <f t="shared" si="1"/>
        <v>0</v>
      </c>
    </row>
    <row r="8" ht="17" customHeight="1" spans="1:8">
      <c r="A8" s="45">
        <v>50101</v>
      </c>
      <c r="B8" s="45" t="s">
        <v>1929</v>
      </c>
      <c r="C8" s="26">
        <f t="shared" ref="C8:C11" si="2">D8+E8</f>
        <v>46333</v>
      </c>
      <c r="D8" s="46">
        <v>46333</v>
      </c>
      <c r="E8" s="46">
        <v>0</v>
      </c>
      <c r="F8" s="26">
        <f t="shared" ref="F8:F11" si="3">G8+H8</f>
        <v>45894</v>
      </c>
      <c r="G8" s="46">
        <v>45894</v>
      </c>
      <c r="H8" s="46">
        <v>0</v>
      </c>
    </row>
    <row r="9" ht="17" customHeight="1" spans="1:8">
      <c r="A9" s="45">
        <v>50102</v>
      </c>
      <c r="B9" s="45" t="s">
        <v>1930</v>
      </c>
      <c r="C9" s="26">
        <f t="shared" si="2"/>
        <v>19833</v>
      </c>
      <c r="D9" s="46">
        <v>19833</v>
      </c>
      <c r="E9" s="46">
        <v>0</v>
      </c>
      <c r="F9" s="26">
        <f t="shared" si="3"/>
        <v>15866</v>
      </c>
      <c r="G9" s="46">
        <v>15866</v>
      </c>
      <c r="H9" s="46">
        <v>0</v>
      </c>
    </row>
    <row r="10" ht="17" customHeight="1" spans="1:8">
      <c r="A10" s="45">
        <v>50103</v>
      </c>
      <c r="B10" s="45" t="s">
        <v>1931</v>
      </c>
      <c r="C10" s="26">
        <f t="shared" si="2"/>
        <v>7695</v>
      </c>
      <c r="D10" s="46">
        <v>7695</v>
      </c>
      <c r="E10" s="46">
        <v>0</v>
      </c>
      <c r="F10" s="26">
        <f t="shared" si="3"/>
        <v>7695</v>
      </c>
      <c r="G10" s="46">
        <v>7695</v>
      </c>
      <c r="H10" s="46">
        <v>0</v>
      </c>
    </row>
    <row r="11" ht="17" customHeight="1" spans="1:8">
      <c r="A11" s="45">
        <v>50199</v>
      </c>
      <c r="B11" s="45" t="s">
        <v>1932</v>
      </c>
      <c r="C11" s="26">
        <f t="shared" si="2"/>
        <v>6601</v>
      </c>
      <c r="D11" s="46">
        <v>6601</v>
      </c>
      <c r="E11" s="46">
        <v>0</v>
      </c>
      <c r="F11" s="26">
        <f t="shared" si="3"/>
        <v>6366</v>
      </c>
      <c r="G11" s="46">
        <v>6366</v>
      </c>
      <c r="H11" s="46">
        <v>0</v>
      </c>
    </row>
    <row r="12" ht="17" customHeight="1" spans="1:8">
      <c r="A12" s="45">
        <v>502</v>
      </c>
      <c r="B12" s="72" t="s">
        <v>1933</v>
      </c>
      <c r="C12" s="26">
        <f t="shared" ref="C12:H12" si="4">SUM(C13:C22)</f>
        <v>83253</v>
      </c>
      <c r="D12" s="26">
        <f t="shared" si="4"/>
        <v>83253</v>
      </c>
      <c r="E12" s="26">
        <f t="shared" si="4"/>
        <v>0</v>
      </c>
      <c r="F12" s="26">
        <f t="shared" si="4"/>
        <v>9698</v>
      </c>
      <c r="G12" s="26">
        <f t="shared" si="4"/>
        <v>9698</v>
      </c>
      <c r="H12" s="26">
        <f t="shared" si="4"/>
        <v>0</v>
      </c>
    </row>
    <row r="13" ht="17" customHeight="1" spans="1:8">
      <c r="A13" s="45">
        <v>50201</v>
      </c>
      <c r="B13" s="45" t="s">
        <v>1934</v>
      </c>
      <c r="C13" s="26">
        <f t="shared" ref="C13:C22" si="5">D13+E13</f>
        <v>10271</v>
      </c>
      <c r="D13" s="46">
        <v>10271</v>
      </c>
      <c r="E13" s="46">
        <v>0</v>
      </c>
      <c r="F13" s="26">
        <f t="shared" ref="F13:F22" si="6">G13+H13</f>
        <v>7120</v>
      </c>
      <c r="G13" s="46">
        <v>7120</v>
      </c>
      <c r="H13" s="46">
        <v>0</v>
      </c>
    </row>
    <row r="14" ht="17" customHeight="1" spans="1:8">
      <c r="A14" s="45">
        <v>50202</v>
      </c>
      <c r="B14" s="45" t="s">
        <v>1935</v>
      </c>
      <c r="C14" s="26">
        <f t="shared" si="5"/>
        <v>616</v>
      </c>
      <c r="D14" s="46">
        <v>616</v>
      </c>
      <c r="E14" s="46">
        <v>0</v>
      </c>
      <c r="F14" s="26">
        <f t="shared" si="6"/>
        <v>274</v>
      </c>
      <c r="G14" s="46">
        <v>274</v>
      </c>
      <c r="H14" s="46">
        <v>0</v>
      </c>
    </row>
    <row r="15" ht="17" customHeight="1" spans="1:8">
      <c r="A15" s="45">
        <v>50203</v>
      </c>
      <c r="B15" s="45" t="s">
        <v>1936</v>
      </c>
      <c r="C15" s="26">
        <f t="shared" si="5"/>
        <v>153</v>
      </c>
      <c r="D15" s="46">
        <v>153</v>
      </c>
      <c r="E15" s="46">
        <v>0</v>
      </c>
      <c r="F15" s="26">
        <f t="shared" si="6"/>
        <v>54</v>
      </c>
      <c r="G15" s="46">
        <v>54</v>
      </c>
      <c r="H15" s="46">
        <v>0</v>
      </c>
    </row>
    <row r="16" ht="17" customHeight="1" spans="1:8">
      <c r="A16" s="45">
        <v>50204</v>
      </c>
      <c r="B16" s="45" t="s">
        <v>1937</v>
      </c>
      <c r="C16" s="26">
        <f t="shared" si="5"/>
        <v>81</v>
      </c>
      <c r="D16" s="46">
        <v>81</v>
      </c>
      <c r="E16" s="46">
        <v>0</v>
      </c>
      <c r="F16" s="26">
        <f t="shared" si="6"/>
        <v>7</v>
      </c>
      <c r="G16" s="46">
        <v>7</v>
      </c>
      <c r="H16" s="46">
        <v>0</v>
      </c>
    </row>
    <row r="17" ht="17" customHeight="1" spans="1:8">
      <c r="A17" s="45">
        <v>50205</v>
      </c>
      <c r="B17" s="45" t="s">
        <v>1938</v>
      </c>
      <c r="C17" s="26">
        <f t="shared" si="5"/>
        <v>1071</v>
      </c>
      <c r="D17" s="46">
        <v>1071</v>
      </c>
      <c r="E17" s="46">
        <v>0</v>
      </c>
      <c r="F17" s="26">
        <f t="shared" si="6"/>
        <v>81</v>
      </c>
      <c r="G17" s="46">
        <v>81</v>
      </c>
      <c r="H17" s="46">
        <v>0</v>
      </c>
    </row>
    <row r="18" ht="17" customHeight="1" spans="1:8">
      <c r="A18" s="45">
        <v>50206</v>
      </c>
      <c r="B18" s="45" t="s">
        <v>1939</v>
      </c>
      <c r="C18" s="26">
        <f t="shared" si="5"/>
        <v>874</v>
      </c>
      <c r="D18" s="46">
        <v>874</v>
      </c>
      <c r="E18" s="46">
        <v>0</v>
      </c>
      <c r="F18" s="26">
        <f t="shared" si="6"/>
        <v>850</v>
      </c>
      <c r="G18" s="46">
        <v>850</v>
      </c>
      <c r="H18" s="46">
        <v>0</v>
      </c>
    </row>
    <row r="19" ht="17" customHeight="1" spans="1:8">
      <c r="A19" s="45">
        <v>50207</v>
      </c>
      <c r="B19" s="45" t="s">
        <v>1940</v>
      </c>
      <c r="C19" s="26">
        <f t="shared" si="5"/>
        <v>0</v>
      </c>
      <c r="D19" s="46">
        <v>0</v>
      </c>
      <c r="E19" s="46">
        <v>0</v>
      </c>
      <c r="F19" s="26">
        <f t="shared" si="6"/>
        <v>0</v>
      </c>
      <c r="G19" s="46">
        <v>0</v>
      </c>
      <c r="H19" s="46">
        <v>0</v>
      </c>
    </row>
    <row r="20" ht="17" customHeight="1" spans="1:8">
      <c r="A20" s="45">
        <v>50208</v>
      </c>
      <c r="B20" s="45" t="s">
        <v>1941</v>
      </c>
      <c r="C20" s="26">
        <f t="shared" si="5"/>
        <v>285</v>
      </c>
      <c r="D20" s="46">
        <v>285</v>
      </c>
      <c r="E20" s="46">
        <v>0</v>
      </c>
      <c r="F20" s="26">
        <f t="shared" si="6"/>
        <v>260</v>
      </c>
      <c r="G20" s="46">
        <v>260</v>
      </c>
      <c r="H20" s="46">
        <v>0</v>
      </c>
    </row>
    <row r="21" ht="17" customHeight="1" spans="1:8">
      <c r="A21" s="45">
        <v>50209</v>
      </c>
      <c r="B21" s="45" t="s">
        <v>1942</v>
      </c>
      <c r="C21" s="26">
        <f t="shared" si="5"/>
        <v>375</v>
      </c>
      <c r="D21" s="46">
        <v>375</v>
      </c>
      <c r="E21" s="46">
        <v>0</v>
      </c>
      <c r="F21" s="26">
        <f t="shared" si="6"/>
        <v>111</v>
      </c>
      <c r="G21" s="46">
        <v>111</v>
      </c>
      <c r="H21" s="46">
        <v>0</v>
      </c>
    </row>
    <row r="22" ht="17" customHeight="1" spans="1:8">
      <c r="A22" s="45">
        <v>50299</v>
      </c>
      <c r="B22" s="45" t="s">
        <v>1943</v>
      </c>
      <c r="C22" s="26">
        <f t="shared" si="5"/>
        <v>69527</v>
      </c>
      <c r="D22" s="46">
        <v>69527</v>
      </c>
      <c r="E22" s="46">
        <v>0</v>
      </c>
      <c r="F22" s="26">
        <f t="shared" si="6"/>
        <v>941</v>
      </c>
      <c r="G22" s="46">
        <v>941</v>
      </c>
      <c r="H22" s="46">
        <v>0</v>
      </c>
    </row>
    <row r="23" ht="17" customHeight="1" spans="1:8">
      <c r="A23" s="45">
        <v>503</v>
      </c>
      <c r="B23" s="72" t="s">
        <v>1944</v>
      </c>
      <c r="C23" s="26">
        <f t="shared" ref="C23:H23" si="7">SUM(C24:C30)</f>
        <v>104115</v>
      </c>
      <c r="D23" s="26">
        <f t="shared" si="7"/>
        <v>104115</v>
      </c>
      <c r="E23" s="26">
        <f t="shared" si="7"/>
        <v>0</v>
      </c>
      <c r="F23" s="26">
        <f t="shared" si="7"/>
        <v>2</v>
      </c>
      <c r="G23" s="26">
        <f t="shared" si="7"/>
        <v>2</v>
      </c>
      <c r="H23" s="26">
        <f t="shared" si="7"/>
        <v>0</v>
      </c>
    </row>
    <row r="24" ht="17" customHeight="1" spans="1:8">
      <c r="A24" s="45">
        <v>50301</v>
      </c>
      <c r="B24" s="45" t="s">
        <v>1945</v>
      </c>
      <c r="C24" s="26">
        <f t="shared" ref="C24:C30" si="8">D24+E24</f>
        <v>0</v>
      </c>
      <c r="D24" s="46">
        <v>0</v>
      </c>
      <c r="E24" s="46">
        <v>0</v>
      </c>
      <c r="F24" s="26">
        <f t="shared" ref="F24:F30" si="9">G24+H24</f>
        <v>0</v>
      </c>
      <c r="G24" s="46">
        <v>0</v>
      </c>
      <c r="H24" s="46">
        <v>0</v>
      </c>
    </row>
    <row r="25" ht="16.95" customHeight="1" spans="1:8">
      <c r="A25" s="45">
        <v>50302</v>
      </c>
      <c r="B25" s="45" t="s">
        <v>1946</v>
      </c>
      <c r="C25" s="26">
        <f t="shared" si="8"/>
        <v>8784</v>
      </c>
      <c r="D25" s="46">
        <v>8784</v>
      </c>
      <c r="E25" s="46">
        <v>0</v>
      </c>
      <c r="F25" s="26">
        <f t="shared" si="9"/>
        <v>0</v>
      </c>
      <c r="G25" s="46">
        <v>0</v>
      </c>
      <c r="H25" s="46">
        <v>0</v>
      </c>
    </row>
    <row r="26" ht="16.95" customHeight="1" spans="1:8">
      <c r="A26" s="45">
        <v>50303</v>
      </c>
      <c r="B26" s="45" t="s">
        <v>1947</v>
      </c>
      <c r="C26" s="26">
        <f t="shared" si="8"/>
        <v>31</v>
      </c>
      <c r="D26" s="46">
        <v>31</v>
      </c>
      <c r="E26" s="46">
        <v>0</v>
      </c>
      <c r="F26" s="26">
        <f t="shared" si="9"/>
        <v>0</v>
      </c>
      <c r="G26" s="46">
        <v>0</v>
      </c>
      <c r="H26" s="46">
        <v>0</v>
      </c>
    </row>
    <row r="27" ht="16.95" customHeight="1" spans="1:8">
      <c r="A27" s="45">
        <v>50305</v>
      </c>
      <c r="B27" s="45" t="s">
        <v>1948</v>
      </c>
      <c r="C27" s="26">
        <f t="shared" si="8"/>
        <v>0</v>
      </c>
      <c r="D27" s="46">
        <v>0</v>
      </c>
      <c r="E27" s="46">
        <v>0</v>
      </c>
      <c r="F27" s="26">
        <f t="shared" si="9"/>
        <v>0</v>
      </c>
      <c r="G27" s="46">
        <v>0</v>
      </c>
      <c r="H27" s="46">
        <v>0</v>
      </c>
    </row>
    <row r="28" ht="16.95" customHeight="1" spans="1:8">
      <c r="A28" s="45">
        <v>50306</v>
      </c>
      <c r="B28" s="45" t="s">
        <v>1949</v>
      </c>
      <c r="C28" s="26">
        <f t="shared" si="8"/>
        <v>2</v>
      </c>
      <c r="D28" s="46">
        <v>2</v>
      </c>
      <c r="E28" s="46">
        <v>0</v>
      </c>
      <c r="F28" s="26">
        <f t="shared" si="9"/>
        <v>2</v>
      </c>
      <c r="G28" s="46">
        <v>2</v>
      </c>
      <c r="H28" s="46">
        <v>0</v>
      </c>
    </row>
    <row r="29" ht="16.95" customHeight="1" spans="1:8">
      <c r="A29" s="45">
        <v>50307</v>
      </c>
      <c r="B29" s="45" t="s">
        <v>1950</v>
      </c>
      <c r="C29" s="26">
        <f t="shared" si="8"/>
        <v>8</v>
      </c>
      <c r="D29" s="46">
        <v>8</v>
      </c>
      <c r="E29" s="46">
        <v>0</v>
      </c>
      <c r="F29" s="26">
        <f t="shared" si="9"/>
        <v>0</v>
      </c>
      <c r="G29" s="46">
        <v>0</v>
      </c>
      <c r="H29" s="46">
        <v>0</v>
      </c>
    </row>
    <row r="30" ht="16.95" customHeight="1" spans="1:8">
      <c r="A30" s="45">
        <v>50399</v>
      </c>
      <c r="B30" s="45" t="s">
        <v>1951</v>
      </c>
      <c r="C30" s="26">
        <f t="shared" si="8"/>
        <v>95290</v>
      </c>
      <c r="D30" s="46">
        <v>95290</v>
      </c>
      <c r="E30" s="46">
        <v>0</v>
      </c>
      <c r="F30" s="26">
        <f t="shared" si="9"/>
        <v>0</v>
      </c>
      <c r="G30" s="46">
        <v>0</v>
      </c>
      <c r="H30" s="46">
        <v>0</v>
      </c>
    </row>
    <row r="31" ht="16.95" customHeight="1" spans="1:8">
      <c r="A31" s="45">
        <v>504</v>
      </c>
      <c r="B31" s="72" t="s">
        <v>1952</v>
      </c>
      <c r="C31" s="26">
        <f t="shared" ref="C31:H31" si="10">SUM(C32:C37)</f>
        <v>7439</v>
      </c>
      <c r="D31" s="26">
        <f t="shared" si="10"/>
        <v>7439</v>
      </c>
      <c r="E31" s="26">
        <f t="shared" si="10"/>
        <v>0</v>
      </c>
      <c r="F31" s="26">
        <f t="shared" si="10"/>
        <v>0</v>
      </c>
      <c r="G31" s="26">
        <f t="shared" si="10"/>
        <v>0</v>
      </c>
      <c r="H31" s="26">
        <f t="shared" si="10"/>
        <v>0</v>
      </c>
    </row>
    <row r="32" ht="16.95" customHeight="1" spans="1:8">
      <c r="A32" s="45">
        <v>50401</v>
      </c>
      <c r="B32" s="45" t="s">
        <v>1945</v>
      </c>
      <c r="C32" s="26">
        <f t="shared" ref="C32:C37" si="11">D32+E32</f>
        <v>87</v>
      </c>
      <c r="D32" s="46">
        <v>87</v>
      </c>
      <c r="E32" s="46">
        <v>0</v>
      </c>
      <c r="F32" s="26">
        <f t="shared" ref="F32:F37" si="12">G32+H32</f>
        <v>0</v>
      </c>
      <c r="G32" s="46">
        <v>0</v>
      </c>
      <c r="H32" s="46">
        <v>0</v>
      </c>
    </row>
    <row r="33" ht="16.95" customHeight="1" spans="1:8">
      <c r="A33" s="45">
        <v>50402</v>
      </c>
      <c r="B33" s="45" t="s">
        <v>1946</v>
      </c>
      <c r="C33" s="26">
        <f t="shared" si="11"/>
        <v>1150</v>
      </c>
      <c r="D33" s="46">
        <v>1150</v>
      </c>
      <c r="E33" s="46">
        <v>0</v>
      </c>
      <c r="F33" s="26">
        <f t="shared" si="12"/>
        <v>0</v>
      </c>
      <c r="G33" s="46">
        <v>0</v>
      </c>
      <c r="H33" s="46">
        <v>0</v>
      </c>
    </row>
    <row r="34" ht="16.95" customHeight="1" spans="1:8">
      <c r="A34" s="45">
        <v>50403</v>
      </c>
      <c r="B34" s="45" t="s">
        <v>1947</v>
      </c>
      <c r="C34" s="26">
        <f t="shared" si="11"/>
        <v>0</v>
      </c>
      <c r="D34" s="46">
        <v>0</v>
      </c>
      <c r="E34" s="46">
        <v>0</v>
      </c>
      <c r="F34" s="26">
        <f t="shared" si="12"/>
        <v>0</v>
      </c>
      <c r="G34" s="46">
        <v>0</v>
      </c>
      <c r="H34" s="46">
        <v>0</v>
      </c>
    </row>
    <row r="35" ht="16.95" customHeight="1" spans="1:8">
      <c r="A35" s="45">
        <v>50404</v>
      </c>
      <c r="B35" s="45" t="s">
        <v>1949</v>
      </c>
      <c r="C35" s="26">
        <f t="shared" si="11"/>
        <v>12</v>
      </c>
      <c r="D35" s="46">
        <v>12</v>
      </c>
      <c r="E35" s="46">
        <v>0</v>
      </c>
      <c r="F35" s="26">
        <f t="shared" si="12"/>
        <v>0</v>
      </c>
      <c r="G35" s="46">
        <v>0</v>
      </c>
      <c r="H35" s="46">
        <v>0</v>
      </c>
    </row>
    <row r="36" ht="16.95" customHeight="1" spans="1:8">
      <c r="A36" s="45">
        <v>50405</v>
      </c>
      <c r="B36" s="45" t="s">
        <v>1950</v>
      </c>
      <c r="C36" s="26">
        <f t="shared" si="11"/>
        <v>6190</v>
      </c>
      <c r="D36" s="46">
        <v>6190</v>
      </c>
      <c r="E36" s="46">
        <v>0</v>
      </c>
      <c r="F36" s="26">
        <f t="shared" si="12"/>
        <v>0</v>
      </c>
      <c r="G36" s="46">
        <v>0</v>
      </c>
      <c r="H36" s="46">
        <v>0</v>
      </c>
    </row>
    <row r="37" ht="16.95" customHeight="1" spans="1:8">
      <c r="A37" s="45">
        <v>50499</v>
      </c>
      <c r="B37" s="45" t="s">
        <v>1951</v>
      </c>
      <c r="C37" s="26">
        <f t="shared" si="11"/>
        <v>0</v>
      </c>
      <c r="D37" s="46">
        <v>0</v>
      </c>
      <c r="E37" s="46">
        <v>0</v>
      </c>
      <c r="F37" s="26">
        <f t="shared" si="12"/>
        <v>0</v>
      </c>
      <c r="G37" s="46">
        <v>0</v>
      </c>
      <c r="H37" s="46">
        <v>0</v>
      </c>
    </row>
    <row r="38" ht="16.95" customHeight="1" spans="1:8">
      <c r="A38" s="45">
        <v>505</v>
      </c>
      <c r="B38" s="72" t="s">
        <v>1953</v>
      </c>
      <c r="C38" s="26">
        <f t="shared" ref="C38:H38" si="13">SUM(C39:C41)</f>
        <v>87851</v>
      </c>
      <c r="D38" s="26">
        <f t="shared" si="13"/>
        <v>87851</v>
      </c>
      <c r="E38" s="26">
        <f t="shared" si="13"/>
        <v>0</v>
      </c>
      <c r="F38" s="26">
        <f t="shared" si="13"/>
        <v>60418</v>
      </c>
      <c r="G38" s="26">
        <f t="shared" si="13"/>
        <v>60418</v>
      </c>
      <c r="H38" s="26">
        <f t="shared" si="13"/>
        <v>0</v>
      </c>
    </row>
    <row r="39" ht="16.95" customHeight="1" spans="1:8">
      <c r="A39" s="45">
        <v>50501</v>
      </c>
      <c r="B39" s="45" t="s">
        <v>1954</v>
      </c>
      <c r="C39" s="26">
        <f t="shared" ref="C39:C41" si="14">D39+E39</f>
        <v>58777</v>
      </c>
      <c r="D39" s="46">
        <v>58777</v>
      </c>
      <c r="E39" s="46">
        <v>0</v>
      </c>
      <c r="F39" s="26">
        <f t="shared" ref="F39:F41" si="15">G39+H39</f>
        <v>56960</v>
      </c>
      <c r="G39" s="46">
        <v>56960</v>
      </c>
      <c r="H39" s="46">
        <v>0</v>
      </c>
    </row>
    <row r="40" ht="16.95" customHeight="1" spans="1:8">
      <c r="A40" s="45">
        <v>50502</v>
      </c>
      <c r="B40" s="45" t="s">
        <v>1955</v>
      </c>
      <c r="C40" s="26">
        <f t="shared" si="14"/>
        <v>14168</v>
      </c>
      <c r="D40" s="46">
        <v>14168</v>
      </c>
      <c r="E40" s="46">
        <v>0</v>
      </c>
      <c r="F40" s="26">
        <f t="shared" si="15"/>
        <v>3358</v>
      </c>
      <c r="G40" s="46">
        <v>3358</v>
      </c>
      <c r="H40" s="46">
        <v>0</v>
      </c>
    </row>
    <row r="41" ht="16.95" customHeight="1" spans="1:8">
      <c r="A41" s="45">
        <v>50599</v>
      </c>
      <c r="B41" s="45" t="s">
        <v>1956</v>
      </c>
      <c r="C41" s="26">
        <f t="shared" si="14"/>
        <v>14906</v>
      </c>
      <c r="D41" s="46">
        <v>14906</v>
      </c>
      <c r="E41" s="46">
        <v>0</v>
      </c>
      <c r="F41" s="26">
        <f t="shared" si="15"/>
        <v>100</v>
      </c>
      <c r="G41" s="46">
        <v>100</v>
      </c>
      <c r="H41" s="46">
        <v>0</v>
      </c>
    </row>
    <row r="42" ht="16.95" customHeight="1" spans="1:8">
      <c r="A42" s="45">
        <v>506</v>
      </c>
      <c r="B42" s="72" t="s">
        <v>1957</v>
      </c>
      <c r="C42" s="26">
        <f t="shared" ref="C42:H42" si="16">SUM(C43:C44)</f>
        <v>3893</v>
      </c>
      <c r="D42" s="26">
        <f t="shared" si="16"/>
        <v>3893</v>
      </c>
      <c r="E42" s="26">
        <f t="shared" si="16"/>
        <v>0</v>
      </c>
      <c r="F42" s="26">
        <f t="shared" si="16"/>
        <v>2</v>
      </c>
      <c r="G42" s="26">
        <f t="shared" si="16"/>
        <v>2</v>
      </c>
      <c r="H42" s="26">
        <f t="shared" si="16"/>
        <v>0</v>
      </c>
    </row>
    <row r="43" ht="16.95" customHeight="1" spans="1:8">
      <c r="A43" s="45">
        <v>50601</v>
      </c>
      <c r="B43" s="45" t="s">
        <v>1958</v>
      </c>
      <c r="C43" s="26">
        <f t="shared" ref="C43:C48" si="17">D43+E43</f>
        <v>3875</v>
      </c>
      <c r="D43" s="46">
        <v>3875</v>
      </c>
      <c r="E43" s="46">
        <v>0</v>
      </c>
      <c r="F43" s="26">
        <f t="shared" ref="F43:F48" si="18">G43+H43</f>
        <v>2</v>
      </c>
      <c r="G43" s="46">
        <v>2</v>
      </c>
      <c r="H43" s="46">
        <v>0</v>
      </c>
    </row>
    <row r="44" ht="16.95" customHeight="1" spans="1:8">
      <c r="A44" s="45">
        <v>50602</v>
      </c>
      <c r="B44" s="45" t="s">
        <v>1959</v>
      </c>
      <c r="C44" s="26">
        <f t="shared" si="17"/>
        <v>18</v>
      </c>
      <c r="D44" s="46">
        <v>18</v>
      </c>
      <c r="E44" s="46">
        <v>0</v>
      </c>
      <c r="F44" s="26">
        <f t="shared" si="18"/>
        <v>0</v>
      </c>
      <c r="G44" s="46">
        <v>0</v>
      </c>
      <c r="H44" s="46">
        <v>0</v>
      </c>
    </row>
    <row r="45" ht="16.95" customHeight="1" spans="1:8">
      <c r="A45" s="45">
        <v>507</v>
      </c>
      <c r="B45" s="72" t="s">
        <v>1960</v>
      </c>
      <c r="C45" s="26">
        <f t="shared" ref="C45:H45" si="19">SUM(C46:C48)</f>
        <v>10143</v>
      </c>
      <c r="D45" s="26">
        <f t="shared" si="19"/>
        <v>10143</v>
      </c>
      <c r="E45" s="26">
        <f t="shared" si="19"/>
        <v>0</v>
      </c>
      <c r="F45" s="26">
        <f t="shared" si="19"/>
        <v>0</v>
      </c>
      <c r="G45" s="26">
        <f t="shared" si="19"/>
        <v>0</v>
      </c>
      <c r="H45" s="26">
        <f t="shared" si="19"/>
        <v>0</v>
      </c>
    </row>
    <row r="46" ht="16.95" customHeight="1" spans="1:8">
      <c r="A46" s="45">
        <v>50701</v>
      </c>
      <c r="B46" s="45" t="s">
        <v>1961</v>
      </c>
      <c r="C46" s="26">
        <f t="shared" si="17"/>
        <v>344</v>
      </c>
      <c r="D46" s="46">
        <v>344</v>
      </c>
      <c r="E46" s="46">
        <v>0</v>
      </c>
      <c r="F46" s="26">
        <f t="shared" si="18"/>
        <v>0</v>
      </c>
      <c r="G46" s="46">
        <v>0</v>
      </c>
      <c r="H46" s="46">
        <v>0</v>
      </c>
    </row>
    <row r="47" ht="16.95" customHeight="1" spans="1:8">
      <c r="A47" s="45">
        <v>50702</v>
      </c>
      <c r="B47" s="45" t="s">
        <v>1962</v>
      </c>
      <c r="C47" s="26">
        <f t="shared" si="17"/>
        <v>227</v>
      </c>
      <c r="D47" s="46">
        <v>227</v>
      </c>
      <c r="E47" s="46">
        <v>0</v>
      </c>
      <c r="F47" s="26">
        <f t="shared" si="18"/>
        <v>0</v>
      </c>
      <c r="G47" s="46">
        <v>0</v>
      </c>
      <c r="H47" s="46">
        <v>0</v>
      </c>
    </row>
    <row r="48" ht="16.95" customHeight="1" spans="1:8">
      <c r="A48" s="45">
        <v>50799</v>
      </c>
      <c r="B48" s="45" t="s">
        <v>1963</v>
      </c>
      <c r="C48" s="26">
        <f t="shared" si="17"/>
        <v>9572</v>
      </c>
      <c r="D48" s="46">
        <v>9572</v>
      </c>
      <c r="E48" s="46">
        <v>0</v>
      </c>
      <c r="F48" s="26">
        <f t="shared" si="18"/>
        <v>0</v>
      </c>
      <c r="G48" s="46">
        <v>0</v>
      </c>
      <c r="H48" s="46">
        <v>0</v>
      </c>
    </row>
    <row r="49" ht="16.95" customHeight="1" spans="1:8">
      <c r="A49" s="45">
        <v>508</v>
      </c>
      <c r="B49" s="72" t="s">
        <v>1964</v>
      </c>
      <c r="C49" s="26">
        <f t="shared" ref="C49:H49" si="20">SUM(C50:C53)</f>
        <v>32301</v>
      </c>
      <c r="D49" s="26">
        <f t="shared" si="20"/>
        <v>32301</v>
      </c>
      <c r="E49" s="26">
        <f t="shared" si="20"/>
        <v>0</v>
      </c>
      <c r="F49" s="26">
        <f t="shared" si="20"/>
        <v>0</v>
      </c>
      <c r="G49" s="26">
        <f t="shared" si="20"/>
        <v>0</v>
      </c>
      <c r="H49" s="26">
        <f t="shared" si="20"/>
        <v>0</v>
      </c>
    </row>
    <row r="50" ht="16.95" customHeight="1" spans="1:8">
      <c r="A50" s="45">
        <v>50803</v>
      </c>
      <c r="B50" s="45" t="s">
        <v>1965</v>
      </c>
      <c r="C50" s="26">
        <f t="shared" ref="C50:C53" si="21">D50+E50</f>
        <v>31263</v>
      </c>
      <c r="D50" s="46">
        <v>31263</v>
      </c>
      <c r="E50" s="46">
        <v>0</v>
      </c>
      <c r="F50" s="26">
        <f t="shared" ref="F50:F53" si="22">G50+H50</f>
        <v>0</v>
      </c>
      <c r="G50" s="46">
        <v>0</v>
      </c>
      <c r="H50" s="46">
        <v>0</v>
      </c>
    </row>
    <row r="51" ht="16.95" customHeight="1" spans="1:8">
      <c r="A51" s="45">
        <v>50804</v>
      </c>
      <c r="B51" s="45" t="s">
        <v>1966</v>
      </c>
      <c r="C51" s="26">
        <f t="shared" si="21"/>
        <v>0</v>
      </c>
      <c r="D51" s="46">
        <v>0</v>
      </c>
      <c r="E51" s="46">
        <v>0</v>
      </c>
      <c r="F51" s="26">
        <f t="shared" si="22"/>
        <v>0</v>
      </c>
      <c r="G51" s="46">
        <v>0</v>
      </c>
      <c r="H51" s="46">
        <v>0</v>
      </c>
    </row>
    <row r="52" ht="16.95" customHeight="1" spans="1:8">
      <c r="A52" s="45">
        <v>50805</v>
      </c>
      <c r="B52" s="45" t="s">
        <v>1967</v>
      </c>
      <c r="C52" s="26">
        <f t="shared" si="21"/>
        <v>1000</v>
      </c>
      <c r="D52" s="46">
        <v>1000</v>
      </c>
      <c r="E52" s="46">
        <v>0</v>
      </c>
      <c r="F52" s="26">
        <f t="shared" si="22"/>
        <v>0</v>
      </c>
      <c r="G52" s="46">
        <v>0</v>
      </c>
      <c r="H52" s="46">
        <v>0</v>
      </c>
    </row>
    <row r="53" ht="16.95" customHeight="1" spans="1:8">
      <c r="A53" s="45">
        <v>50899</v>
      </c>
      <c r="B53" s="45" t="s">
        <v>1968</v>
      </c>
      <c r="C53" s="26">
        <f t="shared" si="21"/>
        <v>38</v>
      </c>
      <c r="D53" s="46">
        <v>38</v>
      </c>
      <c r="E53" s="46">
        <v>0</v>
      </c>
      <c r="F53" s="26">
        <f t="shared" si="22"/>
        <v>0</v>
      </c>
      <c r="G53" s="46">
        <v>0</v>
      </c>
      <c r="H53" s="46">
        <v>0</v>
      </c>
    </row>
    <row r="54" ht="16.95" customHeight="1" spans="1:8">
      <c r="A54" s="45">
        <v>509</v>
      </c>
      <c r="B54" s="72" t="s">
        <v>1969</v>
      </c>
      <c r="C54" s="26">
        <f t="shared" ref="C54:H54" si="23">SUM(C55:C59)</f>
        <v>60242</v>
      </c>
      <c r="D54" s="26">
        <f t="shared" si="23"/>
        <v>60242</v>
      </c>
      <c r="E54" s="26">
        <f t="shared" si="23"/>
        <v>0</v>
      </c>
      <c r="F54" s="26">
        <f t="shared" si="23"/>
        <v>3390</v>
      </c>
      <c r="G54" s="26">
        <f t="shared" si="23"/>
        <v>3390</v>
      </c>
      <c r="H54" s="26">
        <f t="shared" si="23"/>
        <v>0</v>
      </c>
    </row>
    <row r="55" ht="16.95" customHeight="1" spans="1:8">
      <c r="A55" s="45">
        <v>50901</v>
      </c>
      <c r="B55" s="45" t="s">
        <v>1970</v>
      </c>
      <c r="C55" s="26">
        <f t="shared" ref="C55:C59" si="24">D55+E55</f>
        <v>28178</v>
      </c>
      <c r="D55" s="46">
        <v>28178</v>
      </c>
      <c r="E55" s="46">
        <v>0</v>
      </c>
      <c r="F55" s="26">
        <f t="shared" ref="F55:F59" si="25">G55+H55</f>
        <v>1653</v>
      </c>
      <c r="G55" s="46">
        <v>1653</v>
      </c>
      <c r="H55" s="46">
        <v>0</v>
      </c>
    </row>
    <row r="56" ht="16.95" customHeight="1" spans="1:8">
      <c r="A56" s="45">
        <v>50902</v>
      </c>
      <c r="B56" s="45" t="s">
        <v>1971</v>
      </c>
      <c r="C56" s="26">
        <f t="shared" si="24"/>
        <v>916</v>
      </c>
      <c r="D56" s="46">
        <v>916</v>
      </c>
      <c r="E56" s="46">
        <v>0</v>
      </c>
      <c r="F56" s="26">
        <f t="shared" si="25"/>
        <v>0</v>
      </c>
      <c r="G56" s="46">
        <v>0</v>
      </c>
      <c r="H56" s="46">
        <v>0</v>
      </c>
    </row>
    <row r="57" ht="16.95" customHeight="1" spans="1:8">
      <c r="A57" s="45">
        <v>50903</v>
      </c>
      <c r="B57" s="45" t="s">
        <v>1972</v>
      </c>
      <c r="C57" s="26">
        <f t="shared" si="24"/>
        <v>0</v>
      </c>
      <c r="D57" s="46">
        <v>0</v>
      </c>
      <c r="E57" s="46">
        <v>0</v>
      </c>
      <c r="F57" s="26">
        <f t="shared" si="25"/>
        <v>0</v>
      </c>
      <c r="G57" s="46">
        <v>0</v>
      </c>
      <c r="H57" s="46">
        <v>0</v>
      </c>
    </row>
    <row r="58" ht="16.95" customHeight="1" spans="1:8">
      <c r="A58" s="45">
        <v>50905</v>
      </c>
      <c r="B58" s="45" t="s">
        <v>1973</v>
      </c>
      <c r="C58" s="26">
        <f t="shared" si="24"/>
        <v>833</v>
      </c>
      <c r="D58" s="46">
        <v>833</v>
      </c>
      <c r="E58" s="46">
        <v>0</v>
      </c>
      <c r="F58" s="26">
        <f t="shared" si="25"/>
        <v>681</v>
      </c>
      <c r="G58" s="46">
        <v>681</v>
      </c>
      <c r="H58" s="46">
        <v>0</v>
      </c>
    </row>
    <row r="59" ht="16.95" customHeight="1" spans="1:8">
      <c r="A59" s="45">
        <v>50999</v>
      </c>
      <c r="B59" s="45" t="s">
        <v>1974</v>
      </c>
      <c r="C59" s="26">
        <f t="shared" si="24"/>
        <v>30315</v>
      </c>
      <c r="D59" s="46">
        <v>30315</v>
      </c>
      <c r="E59" s="46">
        <v>0</v>
      </c>
      <c r="F59" s="26">
        <f t="shared" si="25"/>
        <v>1056</v>
      </c>
      <c r="G59" s="46">
        <v>1056</v>
      </c>
      <c r="H59" s="46">
        <v>0</v>
      </c>
    </row>
    <row r="60" ht="16.95" customHeight="1" spans="1:8">
      <c r="A60" s="45">
        <v>510</v>
      </c>
      <c r="B60" s="72" t="s">
        <v>1975</v>
      </c>
      <c r="C60" s="26">
        <f t="shared" ref="C60:H60" si="26">SUM(C61:C63)</f>
        <v>47185</v>
      </c>
      <c r="D60" s="26">
        <f t="shared" si="26"/>
        <v>47185</v>
      </c>
      <c r="E60" s="26">
        <f t="shared" si="26"/>
        <v>0</v>
      </c>
      <c r="F60" s="26">
        <f t="shared" si="26"/>
        <v>0</v>
      </c>
      <c r="G60" s="26">
        <f t="shared" si="26"/>
        <v>0</v>
      </c>
      <c r="H60" s="26">
        <f t="shared" si="26"/>
        <v>0</v>
      </c>
    </row>
    <row r="61" ht="16.95" customHeight="1" spans="1:8">
      <c r="A61" s="45">
        <v>51002</v>
      </c>
      <c r="B61" s="45" t="s">
        <v>1976</v>
      </c>
      <c r="C61" s="26">
        <f t="shared" ref="C61:C63" si="27">D61+E61</f>
        <v>47185</v>
      </c>
      <c r="D61" s="46">
        <v>47185</v>
      </c>
      <c r="E61" s="46">
        <v>0</v>
      </c>
      <c r="F61" s="26">
        <f t="shared" ref="F61:F63" si="28">G61+H61</f>
        <v>0</v>
      </c>
      <c r="G61" s="46">
        <v>0</v>
      </c>
      <c r="H61" s="46">
        <v>0</v>
      </c>
    </row>
    <row r="62" ht="16.95" customHeight="1" spans="1:8">
      <c r="A62" s="45">
        <v>51003</v>
      </c>
      <c r="B62" s="45" t="s">
        <v>1298</v>
      </c>
      <c r="C62" s="26">
        <f t="shared" si="27"/>
        <v>0</v>
      </c>
      <c r="D62" s="46">
        <v>0</v>
      </c>
      <c r="E62" s="46">
        <v>0</v>
      </c>
      <c r="F62" s="26">
        <f t="shared" si="28"/>
        <v>0</v>
      </c>
      <c r="G62" s="46">
        <v>0</v>
      </c>
      <c r="H62" s="46">
        <v>0</v>
      </c>
    </row>
    <row r="63" ht="16.95" customHeight="1" spans="1:8">
      <c r="A63" s="45">
        <v>51004</v>
      </c>
      <c r="B63" s="45" t="s">
        <v>1977</v>
      </c>
      <c r="C63" s="26">
        <f t="shared" si="27"/>
        <v>0</v>
      </c>
      <c r="D63" s="46">
        <v>0</v>
      </c>
      <c r="E63" s="46">
        <v>0</v>
      </c>
      <c r="F63" s="26">
        <f t="shared" si="28"/>
        <v>0</v>
      </c>
      <c r="G63" s="46">
        <v>0</v>
      </c>
      <c r="H63" s="46">
        <v>0</v>
      </c>
    </row>
    <row r="64" ht="16.95" customHeight="1" spans="1:8">
      <c r="A64" s="45">
        <v>511</v>
      </c>
      <c r="B64" s="72" t="s">
        <v>1978</v>
      </c>
      <c r="C64" s="26">
        <f t="shared" ref="C64:H64" si="29">SUM(C65:C68)</f>
        <v>8871</v>
      </c>
      <c r="D64" s="26">
        <f t="shared" si="29"/>
        <v>8871</v>
      </c>
      <c r="E64" s="26">
        <f t="shared" si="29"/>
        <v>0</v>
      </c>
      <c r="F64" s="26">
        <f t="shared" si="29"/>
        <v>0</v>
      </c>
      <c r="G64" s="26">
        <f t="shared" si="29"/>
        <v>0</v>
      </c>
      <c r="H64" s="26">
        <f t="shared" si="29"/>
        <v>0</v>
      </c>
    </row>
    <row r="65" ht="16.95" customHeight="1" spans="1:8">
      <c r="A65" s="45">
        <v>51101</v>
      </c>
      <c r="B65" s="45" t="s">
        <v>1979</v>
      </c>
      <c r="C65" s="26">
        <f t="shared" ref="C65:C68" si="30">D65+E65</f>
        <v>8613</v>
      </c>
      <c r="D65" s="46">
        <v>8613</v>
      </c>
      <c r="E65" s="46">
        <v>0</v>
      </c>
      <c r="F65" s="26">
        <f t="shared" ref="F65:F68" si="31">G65+H65</f>
        <v>0</v>
      </c>
      <c r="G65" s="46">
        <v>0</v>
      </c>
      <c r="H65" s="46">
        <v>0</v>
      </c>
    </row>
    <row r="66" ht="16.95" customHeight="1" spans="1:8">
      <c r="A66" s="45">
        <v>51102</v>
      </c>
      <c r="B66" s="45" t="s">
        <v>1980</v>
      </c>
      <c r="C66" s="26">
        <f t="shared" si="30"/>
        <v>258</v>
      </c>
      <c r="D66" s="46">
        <v>258</v>
      </c>
      <c r="E66" s="46">
        <v>0</v>
      </c>
      <c r="F66" s="26">
        <f t="shared" si="31"/>
        <v>0</v>
      </c>
      <c r="G66" s="46">
        <v>0</v>
      </c>
      <c r="H66" s="46">
        <v>0</v>
      </c>
    </row>
    <row r="67" ht="16.95" customHeight="1" spans="1:8">
      <c r="A67" s="45">
        <v>51103</v>
      </c>
      <c r="B67" s="45" t="s">
        <v>1981</v>
      </c>
      <c r="C67" s="26">
        <f t="shared" si="30"/>
        <v>0</v>
      </c>
      <c r="D67" s="46">
        <v>0</v>
      </c>
      <c r="E67" s="46">
        <v>0</v>
      </c>
      <c r="F67" s="26">
        <f t="shared" si="31"/>
        <v>0</v>
      </c>
      <c r="G67" s="46">
        <v>0</v>
      </c>
      <c r="H67" s="46">
        <v>0</v>
      </c>
    </row>
    <row r="68" ht="16.95" customHeight="1" spans="1:8">
      <c r="A68" s="45">
        <v>51104</v>
      </c>
      <c r="B68" s="45" t="s">
        <v>1982</v>
      </c>
      <c r="C68" s="26">
        <f t="shared" si="30"/>
        <v>0</v>
      </c>
      <c r="D68" s="46">
        <v>0</v>
      </c>
      <c r="E68" s="46">
        <v>0</v>
      </c>
      <c r="F68" s="26">
        <f t="shared" si="31"/>
        <v>0</v>
      </c>
      <c r="G68" s="46">
        <v>0</v>
      </c>
      <c r="H68" s="46">
        <v>0</v>
      </c>
    </row>
    <row r="69" ht="16.95" customHeight="1" spans="1:8">
      <c r="A69" s="45">
        <v>599</v>
      </c>
      <c r="B69" s="72" t="s">
        <v>1983</v>
      </c>
      <c r="C69" s="26">
        <f t="shared" ref="C69:H69" si="32">SUM(C70:C74)</f>
        <v>36673</v>
      </c>
      <c r="D69" s="26">
        <f t="shared" si="32"/>
        <v>36673</v>
      </c>
      <c r="E69" s="26">
        <f t="shared" si="32"/>
        <v>0</v>
      </c>
      <c r="F69" s="26">
        <f t="shared" si="32"/>
        <v>0</v>
      </c>
      <c r="G69" s="26">
        <f t="shared" si="32"/>
        <v>0</v>
      </c>
      <c r="H69" s="26">
        <f t="shared" si="32"/>
        <v>0</v>
      </c>
    </row>
    <row r="70" ht="16.95" customHeight="1" spans="1:8">
      <c r="A70" s="45">
        <v>59907</v>
      </c>
      <c r="B70" s="45" t="s">
        <v>1984</v>
      </c>
      <c r="C70" s="26">
        <f t="shared" ref="C70:C74" si="33">D70+E70</f>
        <v>0</v>
      </c>
      <c r="D70" s="46">
        <v>0</v>
      </c>
      <c r="E70" s="46">
        <v>0</v>
      </c>
      <c r="F70" s="26">
        <f t="shared" ref="F70:F74" si="34">G70+H70</f>
        <v>0</v>
      </c>
      <c r="G70" s="46">
        <v>0</v>
      </c>
      <c r="H70" s="46">
        <v>0</v>
      </c>
    </row>
    <row r="71" ht="16.95" customHeight="1" spans="1:8">
      <c r="A71" s="45">
        <v>59908</v>
      </c>
      <c r="B71" s="45" t="s">
        <v>1985</v>
      </c>
      <c r="C71" s="26">
        <f t="shared" si="33"/>
        <v>9902</v>
      </c>
      <c r="D71" s="46">
        <v>9902</v>
      </c>
      <c r="E71" s="46">
        <v>0</v>
      </c>
      <c r="F71" s="26">
        <f t="shared" si="34"/>
        <v>0</v>
      </c>
      <c r="G71" s="46">
        <v>0</v>
      </c>
      <c r="H71" s="46">
        <v>0</v>
      </c>
    </row>
    <row r="72" ht="16.95" customHeight="1" spans="1:8">
      <c r="A72" s="45">
        <v>59909</v>
      </c>
      <c r="B72" s="45" t="s">
        <v>1986</v>
      </c>
      <c r="C72" s="26">
        <f t="shared" si="33"/>
        <v>0</v>
      </c>
      <c r="D72" s="46">
        <v>0</v>
      </c>
      <c r="E72" s="46">
        <v>0</v>
      </c>
      <c r="F72" s="26">
        <f t="shared" si="34"/>
        <v>0</v>
      </c>
      <c r="G72" s="46">
        <v>0</v>
      </c>
      <c r="H72" s="46">
        <v>0</v>
      </c>
    </row>
    <row r="73" ht="16.95" customHeight="1" spans="1:8">
      <c r="A73" s="45">
        <v>59910</v>
      </c>
      <c r="B73" s="45" t="s">
        <v>1987</v>
      </c>
      <c r="C73" s="26">
        <f t="shared" si="33"/>
        <v>0</v>
      </c>
      <c r="D73" s="46">
        <v>0</v>
      </c>
      <c r="E73" s="46">
        <v>0</v>
      </c>
      <c r="F73" s="26">
        <f t="shared" si="34"/>
        <v>0</v>
      </c>
      <c r="G73" s="46">
        <v>0</v>
      </c>
      <c r="H73" s="46">
        <v>0</v>
      </c>
    </row>
    <row r="74" ht="16.95" customHeight="1" spans="1:8">
      <c r="A74" s="45">
        <v>59999</v>
      </c>
      <c r="B74" s="45" t="s">
        <v>1769</v>
      </c>
      <c r="C74" s="26">
        <f t="shared" si="33"/>
        <v>26771</v>
      </c>
      <c r="D74" s="46">
        <v>26771</v>
      </c>
      <c r="E74" s="46">
        <v>0</v>
      </c>
      <c r="F74" s="26">
        <f t="shared" si="34"/>
        <v>0</v>
      </c>
      <c r="G74" s="46">
        <v>0</v>
      </c>
      <c r="H74" s="46">
        <v>0</v>
      </c>
    </row>
  </sheetData>
  <mergeCells count="5">
    <mergeCell ref="A1:H1"/>
    <mergeCell ref="A4:A5"/>
    <mergeCell ref="B4:B5"/>
    <mergeCell ref="C4:C5"/>
    <mergeCell ref="F4:F5"/>
  </mergeCells>
  <printOptions gridLines="1"/>
  <pageMargins left="0.75" right="0.75" top="1" bottom="1" header="0" footer="0"/>
  <pageSetup paperSize="1" orientation="portrait"/>
  <headerFooter alignWithMargins="0" scaleWithDoc="0">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4"/>
  <sheetViews>
    <sheetView showGridLines="0" workbookViewId="0">
      <selection activeCell="B13" sqref="B13"/>
    </sheetView>
  </sheetViews>
  <sheetFormatPr defaultColWidth="9" defaultRowHeight="13.5"/>
  <cols>
    <col min="1" max="1" width="43.875" customWidth="1"/>
    <col min="2" max="2" width="38.5" customWidth="1"/>
  </cols>
  <sheetData>
    <row r="1" s="20" customFormat="1" ht="34" customHeight="1" spans="1:16384">
      <c r="A1" s="21" t="s">
        <v>1988</v>
      </c>
      <c r="B1" s="21"/>
      <c r="XFC1" s="76"/>
      <c r="XFD1" s="76"/>
    </row>
    <row r="2" s="20" customFormat="1" ht="17" customHeight="1" spans="1:16384">
      <c r="A2" s="22"/>
      <c r="B2" s="22"/>
      <c r="XFC2" s="76"/>
      <c r="XFD2" s="76"/>
    </row>
    <row r="3" s="20" customFormat="1" ht="17" customHeight="1" spans="1:16384">
      <c r="A3" s="22" t="s">
        <v>22</v>
      </c>
      <c r="B3" s="22"/>
      <c r="XFC3" s="76"/>
      <c r="XFD3" s="76"/>
    </row>
    <row r="4" ht="17" customHeight="1" spans="1:2">
      <c r="A4" s="23" t="s">
        <v>23</v>
      </c>
      <c r="B4" s="23" t="s">
        <v>24</v>
      </c>
    </row>
    <row r="5" ht="17" customHeight="1" spans="1:2">
      <c r="A5" s="25" t="s">
        <v>25</v>
      </c>
      <c r="B5" s="26">
        <v>141157</v>
      </c>
    </row>
    <row r="6" ht="17" customHeight="1" spans="1:2">
      <c r="A6" s="25" t="s">
        <v>27</v>
      </c>
      <c r="B6" s="26">
        <f>SUM(B7,B14,B53)</f>
        <v>350649</v>
      </c>
    </row>
    <row r="7" ht="17" customHeight="1" spans="1:2">
      <c r="A7" s="25" t="s">
        <v>29</v>
      </c>
      <c r="B7" s="26">
        <f>SUM(B8:B13)</f>
        <v>114</v>
      </c>
    </row>
    <row r="8" ht="17" customHeight="1" spans="1:2">
      <c r="A8" s="28" t="s">
        <v>31</v>
      </c>
      <c r="B8" s="27">
        <v>831</v>
      </c>
    </row>
    <row r="9" ht="17" customHeight="1" spans="1:2">
      <c r="A9" s="28" t="s">
        <v>33</v>
      </c>
      <c r="B9" s="27">
        <v>1512</v>
      </c>
    </row>
    <row r="10" ht="17" customHeight="1" spans="1:2">
      <c r="A10" s="28" t="s">
        <v>35</v>
      </c>
      <c r="B10" s="27">
        <v>1680</v>
      </c>
    </row>
    <row r="11" ht="17" customHeight="1" spans="1:2">
      <c r="A11" s="28" t="s">
        <v>37</v>
      </c>
      <c r="B11" s="27">
        <v>1</v>
      </c>
    </row>
    <row r="12" ht="17" customHeight="1" spans="1:2">
      <c r="A12" s="28" t="s">
        <v>39</v>
      </c>
      <c r="B12" s="27">
        <v>-1945</v>
      </c>
    </row>
    <row r="13" ht="17" customHeight="1" spans="1:2">
      <c r="A13" s="28" t="s">
        <v>41</v>
      </c>
      <c r="B13" s="27">
        <v>-1965</v>
      </c>
    </row>
    <row r="14" ht="17" customHeight="1" spans="1:2">
      <c r="A14" s="25" t="s">
        <v>43</v>
      </c>
      <c r="B14" s="26">
        <f>SUM(B15:B52)</f>
        <v>312342</v>
      </c>
    </row>
    <row r="15" ht="17" customHeight="1" spans="1:2">
      <c r="A15" s="28" t="s">
        <v>45</v>
      </c>
      <c r="B15" s="27">
        <v>0</v>
      </c>
    </row>
    <row r="16" ht="17" customHeight="1" spans="1:2">
      <c r="A16" s="28" t="s">
        <v>47</v>
      </c>
      <c r="B16" s="27">
        <v>73682</v>
      </c>
    </row>
    <row r="17" ht="17" customHeight="1" spans="1:2">
      <c r="A17" s="28" t="s">
        <v>49</v>
      </c>
      <c r="B17" s="27">
        <v>24952</v>
      </c>
    </row>
    <row r="18" ht="17" customHeight="1" spans="1:2">
      <c r="A18" s="28" t="s">
        <v>51</v>
      </c>
      <c r="B18" s="27">
        <v>9658</v>
      </c>
    </row>
    <row r="19" ht="17" customHeight="1" spans="1:2">
      <c r="A19" s="28" t="s">
        <v>53</v>
      </c>
      <c r="B19" s="27">
        <v>1231</v>
      </c>
    </row>
    <row r="20" ht="17" customHeight="1" spans="1:2">
      <c r="A20" s="28" t="s">
        <v>55</v>
      </c>
      <c r="B20" s="27">
        <v>80</v>
      </c>
    </row>
    <row r="21" ht="17" customHeight="1" spans="1:2">
      <c r="A21" s="28" t="s">
        <v>57</v>
      </c>
      <c r="B21" s="27">
        <v>2552</v>
      </c>
    </row>
    <row r="22" ht="17" customHeight="1" spans="1:2">
      <c r="A22" s="28" t="s">
        <v>59</v>
      </c>
      <c r="B22" s="27">
        <v>17005</v>
      </c>
    </row>
    <row r="23" ht="17" customHeight="1" spans="1:2">
      <c r="A23" s="28" t="s">
        <v>61</v>
      </c>
      <c r="B23" s="27">
        <v>16088</v>
      </c>
    </row>
    <row r="24" ht="17" customHeight="1" spans="1:2">
      <c r="A24" s="28" t="s">
        <v>63</v>
      </c>
      <c r="B24" s="27">
        <v>280</v>
      </c>
    </row>
    <row r="25" ht="17" customHeight="1" spans="1:2">
      <c r="A25" s="28" t="s">
        <v>65</v>
      </c>
      <c r="B25" s="27">
        <v>8381</v>
      </c>
    </row>
    <row r="26" ht="17" customHeight="1" spans="1:2">
      <c r="A26" s="28" t="s">
        <v>67</v>
      </c>
      <c r="B26" s="27">
        <v>0</v>
      </c>
    </row>
    <row r="27" ht="17" customHeight="1" spans="1:2">
      <c r="A27" s="28" t="s">
        <v>69</v>
      </c>
      <c r="B27" s="27">
        <v>19456</v>
      </c>
    </row>
    <row r="28" ht="17" customHeight="1" spans="1:2">
      <c r="A28" s="28" t="s">
        <v>71</v>
      </c>
      <c r="B28" s="27">
        <v>0</v>
      </c>
    </row>
    <row r="29" ht="17" customHeight="1" spans="1:2">
      <c r="A29" s="28" t="s">
        <v>73</v>
      </c>
      <c r="B29" s="27">
        <v>0</v>
      </c>
    </row>
    <row r="30" ht="17" customHeight="1" spans="1:2">
      <c r="A30" s="28" t="s">
        <v>75</v>
      </c>
      <c r="B30" s="27">
        <v>0</v>
      </c>
    </row>
    <row r="31" ht="17" customHeight="1" spans="1:2">
      <c r="A31" s="28" t="s">
        <v>77</v>
      </c>
      <c r="B31" s="27">
        <v>1826</v>
      </c>
    </row>
    <row r="32" ht="17" customHeight="1" spans="1:2">
      <c r="A32" s="28" t="s">
        <v>79</v>
      </c>
      <c r="B32" s="27">
        <v>23845</v>
      </c>
    </row>
    <row r="33" ht="17" customHeight="1" spans="1:2">
      <c r="A33" s="28" t="s">
        <v>81</v>
      </c>
      <c r="B33" s="27">
        <v>86</v>
      </c>
    </row>
    <row r="34" ht="17" customHeight="1" spans="1:2">
      <c r="A34" s="28" t="s">
        <v>83</v>
      </c>
      <c r="B34" s="27">
        <v>850</v>
      </c>
    </row>
    <row r="35" ht="17" customHeight="1" spans="1:2">
      <c r="A35" s="28" t="s">
        <v>85</v>
      </c>
      <c r="B35" s="27">
        <v>36430</v>
      </c>
    </row>
    <row r="36" ht="17" customHeight="1" spans="1:2">
      <c r="A36" s="28" t="s">
        <v>87</v>
      </c>
      <c r="B36" s="27">
        <v>10932</v>
      </c>
    </row>
    <row r="37" ht="17" customHeight="1" spans="1:2">
      <c r="A37" s="28" t="s">
        <v>89</v>
      </c>
      <c r="B37" s="27">
        <v>1589</v>
      </c>
    </row>
    <row r="38" ht="17" customHeight="1" spans="1:2">
      <c r="A38" s="28" t="s">
        <v>91</v>
      </c>
      <c r="B38" s="27">
        <v>0</v>
      </c>
    </row>
    <row r="39" ht="17" customHeight="1" spans="1:2">
      <c r="A39" s="28" t="s">
        <v>93</v>
      </c>
      <c r="B39" s="27">
        <v>43700</v>
      </c>
    </row>
    <row r="40" ht="17" customHeight="1" spans="1:2">
      <c r="A40" s="28" t="s">
        <v>95</v>
      </c>
      <c r="B40" s="27">
        <v>9694</v>
      </c>
    </row>
    <row r="41" ht="17" customHeight="1" spans="1:2">
      <c r="A41" s="28" t="s">
        <v>97</v>
      </c>
      <c r="B41" s="27">
        <v>0</v>
      </c>
    </row>
    <row r="42" ht="17" customHeight="1" spans="1:2">
      <c r="A42" s="28" t="s">
        <v>99</v>
      </c>
      <c r="B42" s="27">
        <v>0</v>
      </c>
    </row>
    <row r="43" ht="17" customHeight="1" spans="1:2">
      <c r="A43" s="28" t="s">
        <v>101</v>
      </c>
      <c r="B43" s="27">
        <v>0</v>
      </c>
    </row>
    <row r="44" ht="17" customHeight="1" spans="1:2">
      <c r="A44" s="28" t="s">
        <v>103</v>
      </c>
      <c r="B44" s="27">
        <v>0</v>
      </c>
    </row>
    <row r="45" ht="17" customHeight="1" spans="1:2">
      <c r="A45" s="28" t="s">
        <v>105</v>
      </c>
      <c r="B45" s="27">
        <v>6551</v>
      </c>
    </row>
    <row r="46" ht="17" customHeight="1" spans="1:2">
      <c r="A46" s="28" t="s">
        <v>107</v>
      </c>
      <c r="B46" s="27">
        <v>263</v>
      </c>
    </row>
    <row r="47" ht="17" customHeight="1" spans="1:2">
      <c r="A47" s="28" t="s">
        <v>109</v>
      </c>
      <c r="B47" s="27">
        <v>911</v>
      </c>
    </row>
    <row r="48" ht="17" customHeight="1" spans="1:2">
      <c r="A48" s="28" t="s">
        <v>111</v>
      </c>
      <c r="B48" s="27">
        <v>0</v>
      </c>
    </row>
    <row r="49" ht="17" customHeight="1" spans="1:2">
      <c r="A49" s="28" t="s">
        <v>113</v>
      </c>
      <c r="B49" s="27">
        <v>132</v>
      </c>
    </row>
    <row r="50" ht="17" customHeight="1" spans="1:2">
      <c r="A50" s="28" t="s">
        <v>115</v>
      </c>
      <c r="B50" s="27">
        <v>304</v>
      </c>
    </row>
    <row r="51" ht="17" customHeight="1" spans="1:2">
      <c r="A51" s="28" t="s">
        <v>117</v>
      </c>
      <c r="B51" s="27">
        <v>0</v>
      </c>
    </row>
    <row r="52" ht="17" customHeight="1" spans="1:2">
      <c r="A52" s="28" t="s">
        <v>119</v>
      </c>
      <c r="B52" s="27">
        <v>1864</v>
      </c>
    </row>
    <row r="53" ht="17" customHeight="1" spans="1:2">
      <c r="A53" s="25" t="s">
        <v>121</v>
      </c>
      <c r="B53" s="26">
        <f>SUM(B54:B74)</f>
        <v>38193</v>
      </c>
    </row>
    <row r="54" ht="17" customHeight="1" spans="1:2">
      <c r="A54" s="28" t="s">
        <v>123</v>
      </c>
      <c r="B54" s="27">
        <v>1931</v>
      </c>
    </row>
    <row r="55" ht="17" customHeight="1" spans="1:2">
      <c r="A55" s="28" t="s">
        <v>124</v>
      </c>
      <c r="B55" s="27">
        <v>0</v>
      </c>
    </row>
    <row r="56" ht="17" customHeight="1" spans="1:2">
      <c r="A56" s="28" t="s">
        <v>125</v>
      </c>
      <c r="B56" s="27">
        <v>19</v>
      </c>
    </row>
    <row r="57" ht="17" customHeight="1" spans="1:2">
      <c r="A57" s="28" t="s">
        <v>126</v>
      </c>
      <c r="B57" s="27">
        <v>117</v>
      </c>
    </row>
    <row r="58" ht="17" customHeight="1" spans="1:2">
      <c r="A58" s="28" t="s">
        <v>127</v>
      </c>
      <c r="B58" s="27">
        <v>726</v>
      </c>
    </row>
    <row r="59" ht="17" customHeight="1" spans="1:2">
      <c r="A59" s="28" t="s">
        <v>128</v>
      </c>
      <c r="B59" s="27">
        <v>386</v>
      </c>
    </row>
    <row r="60" ht="17" customHeight="1" spans="1:2">
      <c r="A60" s="28" t="s">
        <v>129</v>
      </c>
      <c r="B60" s="27">
        <v>1332</v>
      </c>
    </row>
    <row r="61" ht="17" customHeight="1" spans="1:2">
      <c r="A61" s="28" t="s">
        <v>130</v>
      </c>
      <c r="B61" s="27">
        <v>563</v>
      </c>
    </row>
    <row r="62" ht="17" customHeight="1" spans="1:2">
      <c r="A62" s="28" t="s">
        <v>131</v>
      </c>
      <c r="B62" s="27">
        <v>1276</v>
      </c>
    </row>
    <row r="63" ht="17" customHeight="1" spans="1:2">
      <c r="A63" s="28" t="s">
        <v>132</v>
      </c>
      <c r="B63" s="27">
        <v>8069</v>
      </c>
    </row>
    <row r="64" ht="17" customHeight="1" spans="1:2">
      <c r="A64" s="28" t="s">
        <v>133</v>
      </c>
      <c r="B64" s="27">
        <v>207</v>
      </c>
    </row>
    <row r="65" ht="17" customHeight="1" spans="1:2">
      <c r="A65" s="28" t="s">
        <v>134</v>
      </c>
      <c r="B65" s="27">
        <v>12735</v>
      </c>
    </row>
    <row r="66" ht="17" customHeight="1" spans="1:2">
      <c r="A66" s="28" t="s">
        <v>135</v>
      </c>
      <c r="B66" s="27">
        <v>6967</v>
      </c>
    </row>
    <row r="67" ht="17" customHeight="1" spans="1:2">
      <c r="A67" s="28" t="s">
        <v>136</v>
      </c>
      <c r="B67" s="27">
        <v>401</v>
      </c>
    </row>
    <row r="68" ht="17" customHeight="1" spans="1:2">
      <c r="A68" s="28" t="s">
        <v>137</v>
      </c>
      <c r="B68" s="27">
        <v>239</v>
      </c>
    </row>
    <row r="69" ht="17" customHeight="1" spans="1:2">
      <c r="A69" s="28" t="s">
        <v>138</v>
      </c>
      <c r="B69" s="27">
        <v>36</v>
      </c>
    </row>
    <row r="70" ht="17" customHeight="1" spans="1:2">
      <c r="A70" s="28" t="s">
        <v>139</v>
      </c>
      <c r="B70" s="27">
        <v>702</v>
      </c>
    </row>
    <row r="71" ht="17" customHeight="1" spans="1:2">
      <c r="A71" s="28" t="s">
        <v>140</v>
      </c>
      <c r="B71" s="27">
        <v>868</v>
      </c>
    </row>
    <row r="72" ht="17" customHeight="1" spans="1:2">
      <c r="A72" s="28" t="s">
        <v>141</v>
      </c>
      <c r="B72" s="27">
        <v>1060</v>
      </c>
    </row>
    <row r="73" ht="17" customHeight="1" spans="1:2">
      <c r="A73" s="28" t="s">
        <v>142</v>
      </c>
      <c r="B73" s="27">
        <v>259</v>
      </c>
    </row>
    <row r="74" ht="17" customHeight="1" spans="1:2">
      <c r="A74" s="28" t="s">
        <v>143</v>
      </c>
      <c r="B74" s="27">
        <v>300</v>
      </c>
    </row>
  </sheetData>
  <mergeCells count="3">
    <mergeCell ref="A1:B1"/>
    <mergeCell ref="A2:B2"/>
    <mergeCell ref="A3:B3"/>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
  <sheetViews>
    <sheetView showGridLines="0" workbookViewId="0">
      <selection activeCell="E3" sqref="E3:E4"/>
    </sheetView>
  </sheetViews>
  <sheetFormatPr defaultColWidth="9" defaultRowHeight="14.25"/>
  <cols>
    <col min="1" max="16384" width="9" style="3"/>
  </cols>
  <sheetData>
    <row r="1" ht="46" customHeight="1" spans="1:17">
      <c r="A1" s="81" t="s">
        <v>1989</v>
      </c>
      <c r="B1" s="81"/>
      <c r="C1" s="81"/>
      <c r="D1" s="81"/>
      <c r="E1" s="81"/>
      <c r="F1" s="81"/>
      <c r="G1" s="81"/>
      <c r="H1" s="81"/>
      <c r="I1" s="81"/>
      <c r="J1" s="81"/>
      <c r="K1" s="81"/>
      <c r="L1" s="81"/>
      <c r="M1" s="81"/>
      <c r="N1" s="81"/>
      <c r="O1" s="81"/>
      <c r="P1" s="88"/>
      <c r="Q1" s="88"/>
    </row>
    <row r="2" ht="46" customHeight="1" spans="1:17">
      <c r="A2" s="60"/>
      <c r="B2" s="60"/>
      <c r="C2" s="60"/>
      <c r="D2" s="60"/>
      <c r="E2" s="60"/>
      <c r="F2" s="60"/>
      <c r="G2" s="60"/>
      <c r="H2" s="60"/>
      <c r="I2" s="60"/>
      <c r="J2" s="60"/>
      <c r="K2" s="60"/>
      <c r="L2" s="60"/>
      <c r="M2" s="60"/>
      <c r="N2" s="60" t="s">
        <v>22</v>
      </c>
      <c r="O2" s="60"/>
      <c r="P2" s="88"/>
      <c r="Q2" s="88"/>
    </row>
    <row r="3" ht="46" customHeight="1" spans="1:17">
      <c r="A3" s="82" t="s">
        <v>1990</v>
      </c>
      <c r="B3" s="83" t="s">
        <v>1991</v>
      </c>
      <c r="C3" s="82" t="s">
        <v>1992</v>
      </c>
      <c r="D3" s="82" t="s">
        <v>1993</v>
      </c>
      <c r="E3" s="82" t="s">
        <v>1994</v>
      </c>
      <c r="F3" s="82" t="s">
        <v>1995</v>
      </c>
      <c r="G3" s="84" t="s">
        <v>1996</v>
      </c>
      <c r="H3" s="82" t="s">
        <v>1997</v>
      </c>
      <c r="I3" s="82" t="s">
        <v>1998</v>
      </c>
      <c r="J3" s="82" t="s">
        <v>1999</v>
      </c>
      <c r="K3" s="83" t="s">
        <v>2000</v>
      </c>
      <c r="L3" s="82" t="s">
        <v>2001</v>
      </c>
      <c r="M3" s="82" t="s">
        <v>2002</v>
      </c>
      <c r="N3" s="82" t="s">
        <v>2003</v>
      </c>
      <c r="O3" s="82" t="s">
        <v>2004</v>
      </c>
      <c r="P3" s="88"/>
      <c r="Q3" s="88"/>
    </row>
    <row r="4" ht="46" customHeight="1" spans="1:17">
      <c r="A4" s="82"/>
      <c r="B4" s="83"/>
      <c r="C4" s="82"/>
      <c r="D4" s="82"/>
      <c r="E4" s="82"/>
      <c r="F4" s="82"/>
      <c r="G4" s="84"/>
      <c r="H4" s="82"/>
      <c r="I4" s="82"/>
      <c r="J4" s="82"/>
      <c r="K4" s="83"/>
      <c r="L4" s="82"/>
      <c r="M4" s="82"/>
      <c r="N4" s="82"/>
      <c r="O4" s="82"/>
      <c r="P4" s="88"/>
      <c r="Q4" s="88"/>
    </row>
    <row r="5" ht="46" customHeight="1" spans="1:17">
      <c r="A5" s="85">
        <v>1</v>
      </c>
      <c r="B5" s="86"/>
      <c r="C5" s="85"/>
      <c r="D5" s="85"/>
      <c r="E5" s="85"/>
      <c r="F5" s="85"/>
      <c r="G5" s="85"/>
      <c r="H5" s="85"/>
      <c r="I5" s="85"/>
      <c r="J5" s="85"/>
      <c r="K5" s="86"/>
      <c r="L5" s="85"/>
      <c r="M5" s="85"/>
      <c r="N5" s="85"/>
      <c r="O5" s="85"/>
      <c r="P5" s="88"/>
      <c r="Q5" s="88"/>
    </row>
    <row r="6" ht="46" customHeight="1" spans="1:17">
      <c r="A6" s="85">
        <v>2</v>
      </c>
      <c r="B6" s="86"/>
      <c r="C6" s="85"/>
      <c r="D6" s="85"/>
      <c r="E6" s="85"/>
      <c r="F6" s="85"/>
      <c r="G6" s="85"/>
      <c r="H6" s="85"/>
      <c r="I6" s="85"/>
      <c r="J6" s="85"/>
      <c r="K6" s="86"/>
      <c r="L6" s="85"/>
      <c r="M6" s="85"/>
      <c r="N6" s="85"/>
      <c r="O6" s="85"/>
      <c r="P6" s="88"/>
      <c r="Q6" s="88"/>
    </row>
    <row r="7" ht="46" customHeight="1" spans="1:17">
      <c r="A7" s="85">
        <v>3</v>
      </c>
      <c r="B7" s="86"/>
      <c r="C7" s="85"/>
      <c r="D7" s="85"/>
      <c r="E7" s="85"/>
      <c r="F7" s="85"/>
      <c r="G7" s="85"/>
      <c r="H7" s="85"/>
      <c r="I7" s="85"/>
      <c r="J7" s="85"/>
      <c r="K7" s="86"/>
      <c r="L7" s="85"/>
      <c r="M7" s="85"/>
      <c r="N7" s="85"/>
      <c r="O7" s="85"/>
      <c r="P7" s="88"/>
      <c r="Q7" s="88"/>
    </row>
    <row r="8" ht="46" customHeight="1" spans="1:17">
      <c r="A8" s="85">
        <v>4</v>
      </c>
      <c r="B8" s="86"/>
      <c r="C8" s="85"/>
      <c r="D8" s="85"/>
      <c r="E8" s="85"/>
      <c r="F8" s="85"/>
      <c r="G8" s="85"/>
      <c r="H8" s="85"/>
      <c r="I8" s="85"/>
      <c r="J8" s="85"/>
      <c r="K8" s="86"/>
      <c r="L8" s="85"/>
      <c r="M8" s="85"/>
      <c r="N8" s="85"/>
      <c r="O8" s="85"/>
      <c r="P8" s="88"/>
      <c r="Q8" s="88"/>
    </row>
    <row r="9" ht="46" customHeight="1" spans="1:17">
      <c r="A9" s="85">
        <v>5</v>
      </c>
      <c r="B9" s="86"/>
      <c r="C9" s="85"/>
      <c r="D9" s="85"/>
      <c r="E9" s="85"/>
      <c r="F9" s="85"/>
      <c r="G9" s="85"/>
      <c r="H9" s="85"/>
      <c r="I9" s="85"/>
      <c r="J9" s="85"/>
      <c r="K9" s="86"/>
      <c r="L9" s="85"/>
      <c r="M9" s="85"/>
      <c r="N9" s="85"/>
      <c r="O9" s="85"/>
      <c r="P9" s="88"/>
      <c r="Q9" s="88"/>
    </row>
    <row r="10" ht="27" customHeight="1" spans="1:17">
      <c r="A10" s="87" t="s">
        <v>2005</v>
      </c>
      <c r="B10" s="87"/>
      <c r="C10" s="87"/>
      <c r="D10" s="87"/>
      <c r="E10" s="87"/>
      <c r="F10" s="87"/>
      <c r="G10" s="87"/>
      <c r="H10" s="87"/>
      <c r="I10" s="87"/>
      <c r="J10" s="87"/>
      <c r="K10" s="87"/>
      <c r="L10" s="87"/>
      <c r="M10" s="87"/>
      <c r="N10" s="87"/>
      <c r="O10" s="87"/>
      <c r="P10" s="87"/>
      <c r="Q10" s="87"/>
    </row>
  </sheetData>
  <mergeCells count="18">
    <mergeCell ref="A1:O1"/>
    <mergeCell ref="N2:O2"/>
    <mergeCell ref="A10:Q10"/>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
  <sheetViews>
    <sheetView showGridLines="0" showZeros="0" workbookViewId="0">
      <selection activeCell="F12" sqref="F12"/>
    </sheetView>
  </sheetViews>
  <sheetFormatPr defaultColWidth="8.25" defaultRowHeight="40.15" customHeight="1" outlineLevelRow="3" outlineLevelCol="2"/>
  <cols>
    <col min="1" max="1" width="13.375" style="61" customWidth="1"/>
    <col min="2" max="2" width="18.375" style="62" customWidth="1"/>
    <col min="3" max="3" width="24.25" style="61" customWidth="1"/>
    <col min="4" max="16384" width="8.25" style="61"/>
  </cols>
  <sheetData>
    <row r="1" customHeight="1" spans="1:3">
      <c r="A1" s="79" t="s">
        <v>2006</v>
      </c>
      <c r="B1" s="80"/>
      <c r="C1" s="80"/>
    </row>
    <row r="2" customHeight="1" spans="1:3">
      <c r="A2" s="65"/>
      <c r="B2" s="65"/>
      <c r="C2" s="66" t="s">
        <v>22</v>
      </c>
    </row>
    <row r="3" customHeight="1" spans="1:3">
      <c r="A3" s="67" t="s">
        <v>2007</v>
      </c>
      <c r="B3" s="68" t="s">
        <v>2008</v>
      </c>
      <c r="C3" s="68" t="s">
        <v>2009</v>
      </c>
    </row>
    <row r="4" s="60" customFormat="1" customHeight="1" spans="1:3">
      <c r="A4" s="67" t="s">
        <v>2010</v>
      </c>
      <c r="B4" s="69">
        <v>324776</v>
      </c>
      <c r="C4" s="69">
        <v>322935</v>
      </c>
    </row>
  </sheetData>
  <mergeCells count="1">
    <mergeCell ref="A1:C1"/>
  </mergeCells>
  <printOptions gridLines="1"/>
  <pageMargins left="0.75" right="0.75" top="1" bottom="1" header="0" footer="0"/>
  <pageSetup paperSize="1" orientation="portrait"/>
  <headerFooter alignWithMargins="0">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目录 </vt:lpstr>
      <vt:lpstr>一般公共预算收支决算总表</vt:lpstr>
      <vt:lpstr>一般公共预算收入决算表</vt:lpstr>
      <vt:lpstr>一般公共预算支出决算表</vt:lpstr>
      <vt:lpstr>一般公共预算县本级支出决算表</vt:lpstr>
      <vt:lpstr>一般公共预算县本级基本支出决算表</vt:lpstr>
      <vt:lpstr>一般公共预算税收返还和转移支付表</vt:lpstr>
      <vt:lpstr>专项转移支付分地区分项目表</vt:lpstr>
      <vt:lpstr>政府一般债务限额和余额情况决算表  </vt:lpstr>
      <vt:lpstr>政府性基金预算收入决算表</vt:lpstr>
      <vt:lpstr>政府性基金预算支出决算表</vt:lpstr>
      <vt:lpstr>政府性基金预算本级支出决算表</vt:lpstr>
      <vt:lpstr>政府性基金转移支付决算表</vt:lpstr>
      <vt:lpstr>政府专项债务限额和余额情况决算表</vt:lpstr>
      <vt:lpstr>国有资本经营收入决算表</vt:lpstr>
      <vt:lpstr>国有资本经营支出决算表</vt:lpstr>
      <vt:lpstr>国有资本经营本级支出决算表</vt:lpstr>
      <vt:lpstr>国有资本经营转移支付决算表</vt:lpstr>
      <vt:lpstr>社会保险基金收入决算表</vt:lpstr>
      <vt:lpstr>社会保险基金支出决算表</vt:lpstr>
      <vt:lpstr>“三公”经费决算汇总表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24034</dc:creator>
  <cp:lastModifiedBy>Administrator</cp:lastModifiedBy>
  <dcterms:created xsi:type="dcterms:W3CDTF">2015-06-06T02:17:00Z</dcterms:created>
  <dcterms:modified xsi:type="dcterms:W3CDTF">2025-10-16T09:22:16Z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97DFBF8472444BA4908BF90575E39B45_12</vt:lpwstr>
  </property>
</Properties>
</file>