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汇总表（附件1）" sheetId="5" r:id="rId1"/>
    <sheet name="资金来源表(附件2)" sheetId="4" r:id="rId2"/>
    <sheet name="产业发展（附件3)" sheetId="1" r:id="rId3"/>
    <sheet name="基础设施（附件4）" sheetId="2" r:id="rId4"/>
    <sheet name="能力建设（附件5）" sheetId="3" r:id="rId5"/>
  </sheets>
  <externalReferences>
    <externalReference r:id="rId6"/>
  </externalReferences>
  <definedNames>
    <definedName name="_xlnm._FilterDatabase" localSheetId="3" hidden="1">'基础设施（附件4）'!$A$2:$Q$593</definedName>
    <definedName name="_xlnm.Print_Titles" localSheetId="0">'汇总表（附件1）'!$1:$2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1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交办函名称：金溪玉和平村公路损坏维修</t>
        </r>
      </text>
    </comment>
  </commentList>
</comments>
</file>

<file path=xl/sharedStrings.xml><?xml version="1.0" encoding="utf-8"?>
<sst xmlns="http://schemas.openxmlformats.org/spreadsheetml/2006/main" count="11914" uniqueCount="3979">
  <si>
    <t>沅陵县2022年统筹整合使用财政涉农资金安排项目汇总表</t>
  </si>
  <si>
    <t>序号</t>
  </si>
  <si>
    <t>任务方向（乡村振兴、少数民族、以工代赈、欠发达林场等）</t>
  </si>
  <si>
    <t>主管
部门</t>
  </si>
  <si>
    <t>实施
单位</t>
  </si>
  <si>
    <t>建设
地点</t>
  </si>
  <si>
    <t>项目
类别</t>
  </si>
  <si>
    <t>项目
名称</t>
  </si>
  <si>
    <t>项目建设内容</t>
  </si>
  <si>
    <t>项目额度
（万元）</t>
  </si>
  <si>
    <t>资金来源（财政涉农资金）</t>
  </si>
  <si>
    <t>项目建设开始日期</t>
  </si>
  <si>
    <t>项目建设结束日期</t>
  </si>
  <si>
    <t>绩效目标</t>
  </si>
  <si>
    <t>项目受益总户/人数</t>
  </si>
  <si>
    <t>受益脱贫总户/人数</t>
  </si>
  <si>
    <t>备注</t>
  </si>
  <si>
    <t>总计</t>
  </si>
  <si>
    <t>一</t>
  </si>
  <si>
    <t>产业发展</t>
  </si>
  <si>
    <t>⑴</t>
  </si>
  <si>
    <t>乡村振兴</t>
  </si>
  <si>
    <t>县农业农村局</t>
  </si>
  <si>
    <t>各相关龙头企业和专业合作社</t>
  </si>
  <si>
    <t>相关乡镇</t>
  </si>
  <si>
    <t>龙头企业及专业合作社带动重点产业</t>
  </si>
  <si>
    <t>县农业农村局重点产业</t>
  </si>
  <si>
    <t>财政涉农资金</t>
  </si>
  <si>
    <t>2022.01</t>
  </si>
  <si>
    <t>2022.12</t>
  </si>
  <si>
    <t>⑵</t>
  </si>
  <si>
    <t>县茶叶办</t>
  </si>
  <si>
    <t>茶叶产业奖补</t>
  </si>
  <si>
    <t>县茶叶办产业奖补</t>
  </si>
  <si>
    <t>⑶</t>
  </si>
  <si>
    <t>县林业局</t>
  </si>
  <si>
    <t>全县</t>
  </si>
  <si>
    <t>中药材产业奖补</t>
  </si>
  <si>
    <t>县林业局中药材产业奖补</t>
  </si>
  <si>
    <t>2021.10</t>
  </si>
  <si>
    <t>2025.12</t>
  </si>
  <si>
    <t>种植中药材10000亩，人均增收1000元；</t>
  </si>
  <si>
    <t>3000/1000</t>
  </si>
  <si>
    <t>1000/3500</t>
  </si>
  <si>
    <t>⑷</t>
  </si>
  <si>
    <t>县金改办</t>
  </si>
  <si>
    <t>小额信贷贴息</t>
  </si>
  <si>
    <t>县金改办小额信贷贴息</t>
  </si>
  <si>
    <r>
      <rPr>
        <sz val="9"/>
        <rFont val="楷体"/>
        <charset val="134"/>
      </rPr>
      <t>①</t>
    </r>
    <r>
      <rPr>
        <sz val="9"/>
        <color theme="1"/>
        <rFont val="宋体"/>
        <charset val="134"/>
        <scheme val="minor"/>
      </rPr>
      <t xml:space="preserve">解决农户贷款难、融资难的问题; </t>
    </r>
    <r>
      <rPr>
        <sz val="9"/>
        <color theme="1"/>
        <rFont val="楷体"/>
        <charset val="134"/>
      </rPr>
      <t>②</t>
    </r>
    <r>
      <rPr>
        <sz val="9"/>
        <color theme="1"/>
        <rFont val="宋体"/>
        <charset val="134"/>
        <scheme val="minor"/>
      </rPr>
      <t xml:space="preserve">降低受益农户发展产业贷款成本; </t>
    </r>
    <r>
      <rPr>
        <sz val="9"/>
        <color theme="1"/>
        <rFont val="楷体"/>
        <charset val="134"/>
      </rPr>
      <t>③</t>
    </r>
    <r>
      <rPr>
        <sz val="9"/>
        <color theme="1"/>
        <rFont val="宋体"/>
        <charset val="134"/>
        <scheme val="minor"/>
      </rPr>
      <t>帮助受益农户稳步增收</t>
    </r>
  </si>
  <si>
    <t>3672/11016</t>
  </si>
  <si>
    <t>3488/10464</t>
  </si>
  <si>
    <t>⑸</t>
  </si>
  <si>
    <t>农业项目服务中心</t>
  </si>
  <si>
    <t>高标准农田建设项目</t>
  </si>
  <si>
    <t>土地整理、山塘维修、拦溪坝维修、渠道建设、高效节水、机耕桥（盖板涵）、防洪堤、机耕道（生产路）、土壤改良</t>
  </si>
  <si>
    <t>建设高标准农田，为群众增产增收。</t>
  </si>
  <si>
    <t>23800/119001</t>
  </si>
  <si>
    <t>710/3563</t>
  </si>
  <si>
    <t>⑹</t>
  </si>
  <si>
    <t>上级专项</t>
  </si>
  <si>
    <t>县委统战部(民族宗教办)</t>
  </si>
  <si>
    <t>上级专项资金用于产业发展项目</t>
  </si>
  <si>
    <t>12705/52439</t>
  </si>
  <si>
    <t>3570/12831</t>
  </si>
  <si>
    <t>⑺</t>
  </si>
  <si>
    <t>乡镇其他产业发展</t>
  </si>
  <si>
    <t>用于乡村振兴的乡镇其他产业发展项目</t>
  </si>
  <si>
    <t>9584/33590</t>
  </si>
  <si>
    <t>2760/9917</t>
  </si>
  <si>
    <t>二</t>
  </si>
  <si>
    <t>基础设施</t>
  </si>
  <si>
    <t>⑻</t>
  </si>
  <si>
    <t>县水利局</t>
  </si>
  <si>
    <t>相关乡镇和县水利建设项目管理中心</t>
  </si>
  <si>
    <t>水利局安全饮水及水利设施建设</t>
  </si>
  <si>
    <t>改善农村饮水及水利设施建设问题</t>
  </si>
  <si>
    <t>4858/17791</t>
  </si>
  <si>
    <t>675/2037</t>
  </si>
  <si>
    <t>⑼</t>
  </si>
  <si>
    <t>县交通局</t>
  </si>
  <si>
    <t>县交通局、县公路养护中心</t>
  </si>
  <si>
    <t>农村道路建设</t>
  </si>
  <si>
    <t>改善农村群众出行困难</t>
  </si>
  <si>
    <t>17048/60551</t>
  </si>
  <si>
    <t>4772/16769</t>
  </si>
  <si>
    <t>⑽</t>
  </si>
  <si>
    <t>县农业农村局、县人居环境改善办</t>
  </si>
  <si>
    <t>农村环境整治</t>
  </si>
  <si>
    <t>农村公厕、农村到户改厕、农村“美丽村寨”建设</t>
  </si>
  <si>
    <t>改善农村生产生活条件</t>
  </si>
  <si>
    <t>⑾</t>
  </si>
  <si>
    <t>县住建局</t>
  </si>
  <si>
    <t>农村危房改造</t>
  </si>
  <si>
    <t>农村危房维修或新建</t>
  </si>
  <si>
    <t>解决全县农村低收入群体等重点对象危房改造项目</t>
  </si>
  <si>
    <t>335/1041</t>
  </si>
  <si>
    <t>⑿</t>
  </si>
  <si>
    <t>县委统战部、县发改局、县林业局</t>
  </si>
  <si>
    <t>相关乡镇、欠发达林场</t>
  </si>
  <si>
    <t>13271/54276</t>
  </si>
  <si>
    <t>3683/13200</t>
  </si>
  <si>
    <t>⒀</t>
  </si>
  <si>
    <t>乡镇其他基础设施</t>
  </si>
  <si>
    <t>乡镇其他乡村振兴其他基础设施项目（省市工作重点村等）</t>
  </si>
  <si>
    <t>改善农村基础设施条件</t>
  </si>
  <si>
    <t>三</t>
  </si>
  <si>
    <t>能力建设</t>
  </si>
  <si>
    <t>⒁</t>
  </si>
  <si>
    <t>县乡村振兴局</t>
  </si>
  <si>
    <t>雨露计划</t>
  </si>
  <si>
    <t>职业教育补助、创业致富带头人培训补助</t>
  </si>
  <si>
    <t>通过精准培养、创业带动的方式能够带动贫困户的脱贫积极性，巩固脱贫成效，支持贫困学生顺利完成职业教育学习，支持贫困学生顺利完成教育学习、顺利毕业。</t>
  </si>
  <si>
    <t>5000/6000</t>
  </si>
  <si>
    <t>⒂</t>
  </si>
  <si>
    <t>农村人才队伍培养</t>
  </si>
  <si>
    <t>培训农业生产经营技能型及产业致富带头人</t>
  </si>
  <si>
    <t>①培养特色产业发展带头人280，培养专业生产及技能服务型人才320人；②实现参训农民基本信息100%入库；③学员满意度达到90%以上；④完成7篇典型案例、培育模式等宣传材料。</t>
  </si>
  <si>
    <t>200/600</t>
  </si>
  <si>
    <t>50/150</t>
  </si>
  <si>
    <t>⒃</t>
  </si>
  <si>
    <t>县人社局</t>
  </si>
  <si>
    <t>扶贫车间帮扶奖补</t>
  </si>
  <si>
    <t>县人社局就业扶贫车间帮扶奖补、就业帮扶车间吸纳贫困人口奖补</t>
  </si>
  <si>
    <t>①对省示范性就业帮扶车间进行补助；②对就业帮扶车间吸纳贫困人口进行补助。</t>
  </si>
  <si>
    <t>316</t>
  </si>
  <si>
    <t>附件2  沅陵县2022年统筹整合使用财政涉农资金来源表</t>
  </si>
  <si>
    <t>金额单位：万元</t>
  </si>
  <si>
    <t>财政资金名称</t>
  </si>
  <si>
    <t>年初计划数</t>
  </si>
  <si>
    <t>年中数</t>
  </si>
  <si>
    <t>年终数</t>
  </si>
  <si>
    <t>合    计</t>
  </si>
  <si>
    <t>中央财政资金小计</t>
  </si>
  <si>
    <t>中央财政专项扶贫资金</t>
  </si>
  <si>
    <t>水利发展资金（对应原表第2项农田水利设施建设和水土保持补助资金、第17项江河湖库水系综合整治资金、第18全项国山洪灾害防治经费）</t>
  </si>
  <si>
    <t>农业生产发展资金（不含直接发放给农牧民部分及农机购置补助，对应原表第3项现代农业生产发展资金、第4项农业技术推广与服务补助资金）</t>
  </si>
  <si>
    <t>林业改革资金（对应原表第5项林业补助资金）</t>
  </si>
  <si>
    <t>农田建设补助资金</t>
  </si>
  <si>
    <t>农村综合改革转移支付</t>
  </si>
  <si>
    <t>林业生态保护恢复资金（草原生态修复治理补助资金部分）</t>
  </si>
  <si>
    <t>农村环境连片整治示范资金</t>
  </si>
  <si>
    <t>车辆购置税收入补助地方用于一般公路建设项目资金
（支持农村公路部分）</t>
  </si>
  <si>
    <t>农村危房改造补助资金</t>
  </si>
  <si>
    <t>中央专项彩票公益金
支持扶贫资金</t>
  </si>
  <si>
    <t>产粮大县奖励资金</t>
  </si>
  <si>
    <t>生猪（牛羊）调出大县奖励
资金（省级统筹部分）</t>
  </si>
  <si>
    <t>农业资源及生态保护补助资金
（对农民的直接补贴除外）</t>
  </si>
  <si>
    <t>服务业发展专项资金
（支持新农村现代流通服务网络工程部分）</t>
  </si>
  <si>
    <t>旅游发展基金</t>
  </si>
  <si>
    <t>中央预算内投资用于“三农”建设部分（不包括重大引调水工程、重点水源工程、江河湖泊治理骨干重大工程、跨界河流开发治理工程、新建大型灌区、大中型灌区续建配套和节水改造、大中型病险水库水闸除险加固、生态建设方面的支出）</t>
  </si>
  <si>
    <t>其他</t>
  </si>
  <si>
    <t>省级财政资金小计</t>
  </si>
  <si>
    <t>扶贫专项资金</t>
  </si>
  <si>
    <t>重大水利工程建设专项资金</t>
  </si>
  <si>
    <t>现代农业发展专项资金</t>
  </si>
  <si>
    <t>农田建设专项</t>
  </si>
  <si>
    <t>农村综合改革转移支付（村级运转及运行维护资金除外）</t>
  </si>
  <si>
    <t>环境保护专项资金（农村环境连片综合整治整省推进部分）</t>
  </si>
  <si>
    <t>农村公路道路建设省级投入资金</t>
  </si>
  <si>
    <t>农村安全饮水巩固提升工程资金</t>
  </si>
  <si>
    <t>农村发展专项资金</t>
  </si>
  <si>
    <t>林业生态保护修复及发展专项</t>
  </si>
  <si>
    <t>预算内基本建设专项资金（用于“农、林、水”建设部分）</t>
  </si>
  <si>
    <t>旅游发展专项资金（支持乡村旅游建设部分）</t>
  </si>
  <si>
    <t>流通产业发展专项资金（支持农村流通产业基础设施建设部分）等。</t>
  </si>
  <si>
    <t xml:space="preserve">其他 </t>
  </si>
  <si>
    <t>市级财政资金小计</t>
  </si>
  <si>
    <t>市级专项扶贫资金</t>
  </si>
  <si>
    <t>四</t>
  </si>
  <si>
    <t>县级财政资金小计</t>
  </si>
  <si>
    <t>年初预算</t>
  </si>
  <si>
    <t>沅陵县2022年统筹整合使用财政涉农资金安排项目明细表（产业发展）</t>
  </si>
  <si>
    <t>任务
方向</t>
  </si>
  <si>
    <t>关键字</t>
  </si>
  <si>
    <t>产业发展合计</t>
  </si>
  <si>
    <t>合计</t>
  </si>
  <si>
    <t>一0.0720182843112818</t>
  </si>
  <si>
    <t>01小计</t>
  </si>
  <si>
    <t>⑴0.743236589179774</t>
  </si>
  <si>
    <t>湖南官庄干发茶业有限公司</t>
  </si>
  <si>
    <t>官庄镇老街村、界亭驿村</t>
  </si>
  <si>
    <t>碣滩茶品质改造提升项目</t>
  </si>
  <si>
    <t>1200亩茶园培管；100亩茶园品改；品牌推介宣传广告及包装；“红茯砖茶”生产线提质改造升级及机械设备购置和安装。</t>
  </si>
  <si>
    <t>2021.11</t>
  </si>
  <si>
    <t>企业增收300万元/年，带动项目所在村脱贫户增收800元/人。</t>
  </si>
  <si>
    <t>1427/4997</t>
  </si>
  <si>
    <t>10.997258214698435</t>
  </si>
  <si>
    <t>湖南生泰茶油股份有限公司</t>
  </si>
  <si>
    <t>七甲坪镇万羊
山村、梨树村</t>
  </si>
  <si>
    <t>油茶精深加工及基地标准化建设项目</t>
  </si>
  <si>
    <t>17.4公里油茶基地产业路建设；精深加工厂设备升级建设（购置榨油机1台、破碎提升机3台、脱壳机2台、电炒锅2台、液压机1台；无尘车间、加工厂房装修等建设。</t>
  </si>
  <si>
    <t>429/1502</t>
  </si>
  <si>
    <t>20.183217543012092</t>
  </si>
  <si>
    <t>沅陵县辉煌茶叶专业合作社</t>
  </si>
  <si>
    <t>官庄镇太平铺村</t>
  </si>
  <si>
    <t>碣滩茶生产加工提质改造项目</t>
  </si>
  <si>
    <t>低改茶园建设250亩；.完善加工厂房内建设；购置茶叶机械设备（单人揉茶机13台、65型揉捻机组3台）。</t>
  </si>
  <si>
    <t>合作社增收50万元/年，带动项目所在村脱贫户增收500元/人。</t>
  </si>
  <si>
    <t>137/479</t>
  </si>
  <si>
    <t>30.177156421461236</t>
  </si>
  <si>
    <t>沅陵县柳林茶叶专业合作社</t>
  </si>
  <si>
    <t>杜家坪乡柳林村</t>
  </si>
  <si>
    <t>茶园改良及加工车间建设项目</t>
  </si>
  <si>
    <t>200亩茶园改良,1.5公里机耕道建设；360平米茶叶加工车间及加工设备建设。</t>
  </si>
  <si>
    <t>235/825</t>
  </si>
  <si>
    <t>40.662029161298626</t>
  </si>
  <si>
    <t>沅陵县科伟蔬菜种植专业合作社</t>
  </si>
  <si>
    <t>明溪口镇梓木坪村</t>
  </si>
  <si>
    <t>茶叶综合观光示范园项目</t>
  </si>
  <si>
    <t>开垦茶园30亩；建设基地游步道830米，宽1米、厚0.1米；品牌宣传牌12块，品牌宣传册5000份。</t>
  </si>
  <si>
    <t>合作社增收30万元/年，带动项目所在村脱贫户增收500元/人。</t>
  </si>
  <si>
    <t>209/732</t>
  </si>
  <si>
    <t>50.233390073143786</t>
  </si>
  <si>
    <t>沅陵县将军山苦荞种植合作社</t>
  </si>
  <si>
    <t>杜家坪乡怡溪村、松溪村</t>
  </si>
  <si>
    <t>苦荞加工厂房建设项目</t>
  </si>
  <si>
    <t>新建加工厂房一栋，建筑面积700平方米。</t>
  </si>
  <si>
    <t>合作社增收80万元/年，带动项目所在村脱贫户增收500元/人。</t>
  </si>
  <si>
    <t>119/419</t>
  </si>
  <si>
    <t>60.649869376705179</t>
  </si>
  <si>
    <t>沅陵县平梅茶叶种植专业合作社</t>
  </si>
  <si>
    <t>二酉乡茶溪村</t>
  </si>
  <si>
    <t>高产优质茶叶示范基地建设项目</t>
  </si>
  <si>
    <r>
      <rPr>
        <sz val="9"/>
        <color rgb="FF000000"/>
        <rFont val="宋体"/>
        <charset val="134"/>
        <scheme val="minor"/>
      </rPr>
      <t>茶叶品改100亩、管抚100亩、灌溉设备、机械化设备、茶叶加工设备、冷库35</t>
    </r>
    <r>
      <rPr>
        <sz val="9"/>
        <color rgb="FF000000"/>
        <rFont val="宋体"/>
        <charset val="134"/>
      </rPr>
      <t>平方米</t>
    </r>
    <r>
      <rPr>
        <sz val="9"/>
        <color rgb="FF000000"/>
        <rFont val="SimSun"/>
        <charset val="134"/>
      </rPr>
      <t>。</t>
    </r>
  </si>
  <si>
    <t>48/159</t>
  </si>
  <si>
    <t>70.268747232209771</t>
  </si>
  <si>
    <t>沅陵县沅犀药材种植专业合作社</t>
  </si>
  <si>
    <t>清浪乡皇公坪村</t>
  </si>
  <si>
    <t>中药材示范基地建设项目</t>
  </si>
  <si>
    <r>
      <rPr>
        <sz val="9"/>
        <color theme="1"/>
        <rFont val="宋体"/>
        <charset val="134"/>
      </rPr>
      <t>新修</t>
    </r>
    <r>
      <rPr>
        <sz val="9"/>
        <color rgb="FF000000"/>
        <rFont val="宋体"/>
        <charset val="134"/>
      </rPr>
      <t>4.5米宽产业路1000米和3000米碎石路</t>
    </r>
    <r>
      <rPr>
        <sz val="9"/>
        <color theme="1"/>
        <rFont val="宋体"/>
        <charset val="134"/>
      </rPr>
      <t>；建设</t>
    </r>
    <r>
      <rPr>
        <sz val="9"/>
        <color theme="1"/>
        <rFont val="Calibri"/>
        <charset val="134"/>
      </rPr>
      <t>200</t>
    </r>
    <r>
      <rPr>
        <sz val="9"/>
        <color theme="1"/>
        <rFont val="宋体"/>
        <charset val="134"/>
      </rPr>
      <t>亩黄柏基地。</t>
    </r>
  </si>
  <si>
    <t>66/232</t>
  </si>
  <si>
    <t>80.117460972130483</t>
  </si>
  <si>
    <t>02小计</t>
  </si>
  <si>
    <t>⑵0.941197143135423</t>
  </si>
  <si>
    <t>茶叶品牌培育</t>
  </si>
  <si>
    <t>1.总冠名“挑担茶叶上北京”活动，并选择性参加重要展销宣传2.碣滩茶广告牌投放</t>
  </si>
  <si>
    <t>带动茶企增收500万元</t>
  </si>
  <si>
    <t>100/300</t>
  </si>
  <si>
    <t>30/100</t>
  </si>
  <si>
    <t>90.938428354127812</t>
  </si>
  <si>
    <t>茶叶品质提升</t>
  </si>
  <si>
    <t>“喝出来的金奖”名优茶评比</t>
  </si>
  <si>
    <t>批次质量合格率达97%以上</t>
  </si>
  <si>
    <t>100.997782833477292</t>
  </si>
  <si>
    <t>各乡镇</t>
  </si>
  <si>
    <t>2019-2020年茶叶产业链奖补</t>
  </si>
  <si>
    <t>年产量增加320吨，年产值增加6400万元，带动农户2000户</t>
  </si>
  <si>
    <t>2000/8000</t>
  </si>
  <si>
    <t>500/1500</t>
  </si>
  <si>
    <t>110.436083616075848</t>
  </si>
  <si>
    <t>03小计</t>
  </si>
  <si>
    <t>⑶0.452942123873627</t>
  </si>
  <si>
    <t>种植业</t>
  </si>
  <si>
    <t>种植中药材10000亩，人均增收1000元。</t>
  </si>
  <si>
    <t>120.0728009116631396</t>
  </si>
  <si>
    <t>04小计</t>
  </si>
  <si>
    <t>⑷0.873555735522261</t>
  </si>
  <si>
    <t>全县小额信贷贴息</t>
  </si>
  <si>
    <r>
      <rPr>
        <sz val="9"/>
        <rFont val="宋体"/>
        <charset val="134"/>
        <scheme val="minor"/>
      </rPr>
      <t>①</t>
    </r>
    <r>
      <rPr>
        <sz val="9"/>
        <color theme="1"/>
        <rFont val="宋体"/>
        <charset val="134"/>
        <scheme val="minor"/>
      </rPr>
      <t xml:space="preserve">解决农户贷款难、融资难的问题; </t>
    </r>
    <r>
      <rPr>
        <sz val="9"/>
        <color theme="1"/>
        <rFont val="楷体"/>
        <charset val="134"/>
      </rPr>
      <t>②</t>
    </r>
    <r>
      <rPr>
        <sz val="9"/>
        <color theme="1"/>
        <rFont val="宋体"/>
        <charset val="134"/>
        <scheme val="minor"/>
      </rPr>
      <t xml:space="preserve">降低受益农户发展产业贷款成本; </t>
    </r>
    <r>
      <rPr>
        <sz val="9"/>
        <color theme="1"/>
        <rFont val="楷体"/>
        <charset val="134"/>
      </rPr>
      <t>③</t>
    </r>
    <r>
      <rPr>
        <sz val="9"/>
        <color theme="1"/>
        <rFont val="宋体"/>
        <charset val="134"/>
        <scheme val="minor"/>
      </rPr>
      <t>帮助受益农户稳步增收</t>
    </r>
  </si>
  <si>
    <t>130.849232083367471</t>
  </si>
  <si>
    <t>县农业项目服务中心高标准农田建设</t>
  </si>
  <si>
    <t>05小计</t>
  </si>
  <si>
    <t>⑸0.344180442717569</t>
  </si>
  <si>
    <t>县农业项目服务中心</t>
  </si>
  <si>
    <t>荔溪乡楠坪村</t>
  </si>
  <si>
    <t xml:space="preserve">水源工程建设等：骨干山塘2口整修、灌排水2000米、农田防护1000米、田块整治50亩、土壤改良  </t>
  </si>
  <si>
    <t>2022.10</t>
  </si>
  <si>
    <t>2023.02</t>
  </si>
  <si>
    <t>建设高标准农田600亩，每亩增产粮食50公斤，乡村新增油料0.6万斤。</t>
  </si>
  <si>
    <t>150/750</t>
  </si>
  <si>
    <t>6/24</t>
  </si>
  <si>
    <t>140.122017470583399</t>
  </si>
  <si>
    <t>荔溪乡修溪村</t>
  </si>
  <si>
    <t>灌溉排水工程等：新修文家组、肖家组、冉家组、茅岗头组灌溉水渠4500米，BH:300*400mm肖家13组防洪堤、茅岗头骨干山塘3个</t>
  </si>
  <si>
    <t>建设高标准农田500亩，每亩增产粮食50公斤，乡村新增油料0.5万斤。</t>
  </si>
  <si>
    <t>125/625</t>
  </si>
  <si>
    <t>5/20</t>
  </si>
  <si>
    <t>150.539313869904701</t>
  </si>
  <si>
    <t>荔溪乡竹园村</t>
  </si>
  <si>
    <t>农田防护工程等：新修竹园组、隔墙组大溪口防洪堤、鹅溪冲小溪口、洞堤组、茱芋坪组、田家院组防洪堤、小溪口拦溪坝</t>
  </si>
  <si>
    <t>160.0692197430641399</t>
  </si>
  <si>
    <t>荔溪乡官坪村</t>
  </si>
  <si>
    <t>农田防护等工程：桐家、马家坪、楼头、土堂里、新田等防洪堤建设、桐家、马家坪、楼头、土堂里、新田拦河坝及渠道建设覃家组、温溪组、板栗溪等拦河坝及渠道建设</t>
  </si>
  <si>
    <t>建设高标准农田630亩，每亩增产粮食50公斤，乡村新增油料0.6万斤。</t>
  </si>
  <si>
    <t>158/788</t>
  </si>
  <si>
    <t>6/25</t>
  </si>
  <si>
    <t>170.538464839995975</t>
  </si>
  <si>
    <t>荔溪乡芦洞村</t>
  </si>
  <si>
    <t>机耕道等工程：芦洞组田园机耕道、芦洞组田园排水渠道、田园渡槽</t>
  </si>
  <si>
    <t>180.895021193350907</t>
  </si>
  <si>
    <t>荔溪乡谢村村</t>
  </si>
  <si>
    <t>拦溪坝、渠道等：沙冲坳、马家坪拦溪坝、渠道建设、庙坪、马家坪、瞿家村、小岩底、下谢村防洪提、下谢村水冲砂压荒芜地还田工程、下谢村渠道、渡槽、宋家组、大屋场组排洪沟、小岩底旱地机耕道建设</t>
  </si>
  <si>
    <t>建设高标准农田680亩，每亩增产粮食50公斤，乡村新增油料0.7万斤。</t>
  </si>
  <si>
    <t>170/850</t>
  </si>
  <si>
    <t>7/27</t>
  </si>
  <si>
    <t>190.266733665417868</t>
  </si>
  <si>
    <t>荔溪乡张其坳村</t>
  </si>
  <si>
    <t>农田水渠：通家坡组等8个组水渠建设</t>
  </si>
  <si>
    <t>200.704950885641759</t>
  </si>
  <si>
    <t>荔溪乡双合村</t>
  </si>
  <si>
    <t>机耕道、拦水坝等：朱木塔至碑石岩、大塘水库至双合村村部、温家至壮屋组机耕道建设、温家至壮屋组赊溪两岸基本农田防洪提建设、芦冲至下文家、蔡家至上文家组防洪提、朱木塔宋家段、温家至破燕塘、狮子口至朱木塔碑石岩、壮屋张家段水渠修建</t>
  </si>
  <si>
    <t>建设高标准农田700亩，每亩增产粮食50公斤，乡村新增油料0.7万斤。</t>
  </si>
  <si>
    <t>175/875</t>
  </si>
  <si>
    <t>7/28</t>
  </si>
  <si>
    <t>210.462712547833972</t>
  </si>
  <si>
    <t>荔溪乡池坪村</t>
  </si>
  <si>
    <t>荒芜地还田工程：岩底水冲砂压多年水冲砂压荒芜地还田</t>
  </si>
  <si>
    <t>建设高标准农田890亩，每亩增产粮食50公斤，乡村新增油料0.9万斤。</t>
  </si>
  <si>
    <t>223/1113</t>
  </si>
  <si>
    <t>9/36</t>
  </si>
  <si>
    <t>220.725156275642964</t>
  </si>
  <si>
    <t>五强溪镇乔子坪社区</t>
  </si>
  <si>
    <t>农田土地平整：栏木坪村农田平整50亩</t>
  </si>
  <si>
    <t>230.832003010750341</t>
  </si>
  <si>
    <t>五强溪镇麻伊伏村</t>
  </si>
  <si>
    <t>机耕道：麻伊伏大育里机耕道硬化800米、水渠建设1250米</t>
  </si>
  <si>
    <t>建设高标准农田400亩，每亩增产粮食50公斤，乡村新增油料0.4万斤。</t>
  </si>
  <si>
    <t>100/500</t>
  </si>
  <si>
    <t>4/16</t>
  </si>
  <si>
    <t>240.735794093373277</t>
  </si>
  <si>
    <t>五强溪镇大洞溪村</t>
  </si>
  <si>
    <t>拦水坝及水渠：大洞溪村汉水溪组拦水坝及水渠建设、石榴坪组低水桥、大洞溪村石榴坪组堡提</t>
  </si>
  <si>
    <t>250.365299785605031</t>
  </si>
  <si>
    <t>五强溪镇唐家湾社区</t>
  </si>
  <si>
    <t>农田水源建设等：伦石湾组翻沟育4 口山塘防渗漏整修</t>
  </si>
  <si>
    <t>建设高标准农田800亩，每亩增产粮食50公斤，乡村新增油料0.8万斤。</t>
  </si>
  <si>
    <t>200/1000</t>
  </si>
  <si>
    <t>8/32</t>
  </si>
  <si>
    <t>260.431152639407846</t>
  </si>
  <si>
    <t>五强溪镇四合头村</t>
  </si>
  <si>
    <t>农田科技措施：杀虫灯、四合头村牛角溪、组周家溶组小田变大田、昌冲溶至小昌溶</t>
  </si>
  <si>
    <t>270.637382627915499</t>
  </si>
  <si>
    <t>五强溪镇金银池村</t>
  </si>
  <si>
    <t>农田排水工程：金银池组、冯一、冯二组排洪沟新建，长1000米，宽70厘米。高1米、小田变大田</t>
  </si>
  <si>
    <t>280.227022199681841</t>
  </si>
  <si>
    <t>五强溪镇合仁坪村</t>
  </si>
  <si>
    <t>机耕道农田灌溉：标准化农田灌溉农田水源建设</t>
  </si>
  <si>
    <t>290.113591535602346</t>
  </si>
  <si>
    <t>肖家桥乡大坪村</t>
  </si>
  <si>
    <t>机耕道、灌溉工程：新建长2700米、宽3米，机耕桥2座、灌溉工程5000米、水源建设2座</t>
  </si>
  <si>
    <t>300.629875577416472</t>
  </si>
  <si>
    <t>肖家桥乡甘溪村</t>
  </si>
  <si>
    <t>机耕、灌溉工程：银杏胡家组新建长1000米，宽3米机耕道</t>
  </si>
  <si>
    <t>建设高标准农田580亩，每亩增产粮食50公斤，乡村新增油料0.6万斤。</t>
  </si>
  <si>
    <t>145/725</t>
  </si>
  <si>
    <t>6/23</t>
  </si>
  <si>
    <t>310.210114920086512</t>
  </si>
  <si>
    <t>肖家桥乡清福村</t>
  </si>
  <si>
    <t>农田灌溉工程土地平整：新建灌溉渠道长6000米、拦溪坝2座</t>
  </si>
  <si>
    <t>建设高标准农田600亩，每亩增产粮食50公斤，乡村新增油料0.7万斤。</t>
  </si>
  <si>
    <t>320.134527604378379</t>
  </si>
  <si>
    <t>肖家桥乡花桥村</t>
  </si>
  <si>
    <t>农田灌溉工程：岩岭上组新建灌溉渠道长1500米</t>
  </si>
  <si>
    <t>330.198908621213972</t>
  </si>
  <si>
    <t>肖家桥乡双坪村</t>
  </si>
  <si>
    <t>农田保护工程：雷、上、中新建防洪堤200米、小田变大田，灌溉渠道长200米、新建防洪堤200米</t>
  </si>
  <si>
    <t>建设高标准农田300亩，每亩增产粮食50公斤，乡村新增油料0.3万斤。</t>
  </si>
  <si>
    <t>75/375</t>
  </si>
  <si>
    <t>3/12</t>
  </si>
  <si>
    <t>340.62722465111962</t>
  </si>
  <si>
    <t>北溶乡董山溪村</t>
  </si>
  <si>
    <t>渠道、机耕道等建设：2.5*120米</t>
  </si>
  <si>
    <t>350.366000325675394</t>
  </si>
  <si>
    <t>北溶乡大淇口村</t>
  </si>
  <si>
    <t>山塘维修加固：维修坝体及涵管、机耕道600米、</t>
  </si>
  <si>
    <t>360.333467708195434</t>
  </si>
  <si>
    <t>北溶乡落坪村</t>
  </si>
  <si>
    <t>机耕道建设：机耕道建设2.5*110米、修渠道1500米</t>
  </si>
  <si>
    <t>370.0347369671612296</t>
  </si>
  <si>
    <t>北溶乡杨家潭村</t>
  </si>
  <si>
    <t>机耕道、渠道：2.5*210米、2.5*230米</t>
  </si>
  <si>
    <t>380.430911894137128</t>
  </si>
  <si>
    <t>北溶乡三八村</t>
  </si>
  <si>
    <t>机耕道：陈家岭机耕道2.5*140米、农田整修</t>
  </si>
  <si>
    <t>390.914810796543696</t>
  </si>
  <si>
    <t>北溶乡洞上坪村</t>
  </si>
  <si>
    <t>渠道、机耕道、防洪堤等：30*40、180米</t>
  </si>
  <si>
    <t>400.768536003276299</t>
  </si>
  <si>
    <t>北溶乡碣滩村</t>
  </si>
  <si>
    <t>修渠道：30*40、210米、190米</t>
  </si>
  <si>
    <t>410.201861217364696</t>
  </si>
  <si>
    <t>大合坪乡荆竹溪村</t>
  </si>
  <si>
    <t>拦水坝、山塘堤坝维修：长17米、宽1米、高1.5米防洪堤建设、道路硬化</t>
  </si>
  <si>
    <t>420.881610416784184</t>
  </si>
  <si>
    <t>大合坪乡团坪村</t>
  </si>
  <si>
    <t>木山坪农田建设：长800米、宽40公分、高30公分</t>
  </si>
  <si>
    <t>430.550298759614949</t>
  </si>
  <si>
    <t>大合坪乡茶溪村</t>
  </si>
  <si>
    <t>二坝潭至油坊湾组防洪堤建设：长1600米、宽4米、高0.58米</t>
  </si>
  <si>
    <t>440.757492436252167</t>
  </si>
  <si>
    <t>大合坪乡符家山村</t>
  </si>
  <si>
    <t>村委会高架桥建设：长8.3米、宽4.5米</t>
  </si>
  <si>
    <t>450.701601994994902</t>
  </si>
  <si>
    <t>大合坪乡曹家坪村</t>
  </si>
  <si>
    <t>上曹组机耕道建设：长1公里、宽3.5米</t>
  </si>
  <si>
    <t>460.798674503971492</t>
  </si>
  <si>
    <t>大合坪乡大合坪村</t>
  </si>
  <si>
    <t>王坝潭水渠维修：长2.8公里、宽40公分、高30公分</t>
  </si>
  <si>
    <t>470.218414971544131</t>
  </si>
  <si>
    <t>大合坪乡天井村</t>
  </si>
  <si>
    <t>肖家坪组机耕道硬化：长600米，宽3.5米，收益良田90亩</t>
  </si>
  <si>
    <t>480.841923945413311</t>
  </si>
  <si>
    <t>大合坪乡廖家坪村</t>
  </si>
  <si>
    <t>木桥边墙维修：长7米、宽5米、高4米</t>
  </si>
  <si>
    <t>490.276422318979288</t>
  </si>
  <si>
    <t>大合坪乡万池潭村</t>
  </si>
  <si>
    <t>万池潭组机耕道建设：长1.5公里、宽3.5米、厚20公分</t>
  </si>
  <si>
    <t>500.441013248732952</t>
  </si>
  <si>
    <t>大合坪乡马鞍潭村</t>
  </si>
  <si>
    <t>水家坪组机耕道：长1公里</t>
  </si>
  <si>
    <t>510.746761240419161</t>
  </si>
  <si>
    <t>大合坪乡七甲溪村</t>
  </si>
  <si>
    <t>白香湾电站至塘家坊水渠：5公里</t>
  </si>
  <si>
    <t>520.494067322514247</t>
  </si>
  <si>
    <t>二酉乡酉溪口村</t>
  </si>
  <si>
    <t xml:space="preserve">
酉溪口村杨家安置点骨干山塘：坝体维修，新建卧管、函管及水库防漏和溢洪道与水渠硬化建设；配套维修灌溉系统。</t>
  </si>
  <si>
    <t>建设高标准农田150亩，每亩增产粮食50公斤，乡村新增油料0.2万斤。</t>
  </si>
  <si>
    <t>47/188</t>
  </si>
  <si>
    <t>2/8</t>
  </si>
  <si>
    <t>530.382819665015638</t>
  </si>
  <si>
    <t>二酉乡施溪村</t>
  </si>
  <si>
    <t xml:space="preserve">
施溪村栗树界骨干山塘维修：坝体维修，新建卧管、函管及水库防漏和溢洪道与水渠硬化建设；配套维修并新建灌溉系统。</t>
  </si>
  <si>
    <t>540.368832893576244</t>
  </si>
  <si>
    <t>二酉乡灰溪村</t>
  </si>
  <si>
    <t xml:space="preserve">
灰溪村扒潭组骨干山塘维修：坝体维修，新建卧管、函管及水库防漏和溢洪道与水渠硬化建设；配套维修并新建灌溉系统</t>
  </si>
  <si>
    <t>125/500</t>
  </si>
  <si>
    <t>550.207950333156588</t>
  </si>
  <si>
    <t>二酉乡落鹤坪村</t>
  </si>
  <si>
    <t xml:space="preserve">
落鹤坪村交溪骨干山塘维修建设：新建卧管、函管及水库防漏和溢洪道与水渠硬化建设。</t>
  </si>
  <si>
    <t>94/375</t>
  </si>
  <si>
    <t>4/15</t>
  </si>
  <si>
    <t>560.449314791287377</t>
  </si>
  <si>
    <t>二酉乡长坡村</t>
  </si>
  <si>
    <t xml:space="preserve">
长坡村长坡组屋下骨干山塘维修：新建卧管、函管及水库防漏和溢洪道与水渠硬化建设。</t>
  </si>
  <si>
    <t>570.175812028378919</t>
  </si>
  <si>
    <t>二酉乡太平安村</t>
  </si>
  <si>
    <t xml:space="preserve">
太平安村腊叉溪骨干山塘维修：新建卧管、函管及水库防漏和溢洪道与水渠硬化建设。</t>
  </si>
  <si>
    <t>建设高标准农田200亩，每亩增产粮食50公斤，乡村新增油料0.2万斤。</t>
  </si>
  <si>
    <t>63/250</t>
  </si>
  <si>
    <t>3/10</t>
  </si>
  <si>
    <t>580.158436957044789</t>
  </si>
  <si>
    <t>二酉乡芙冲溶村</t>
  </si>
  <si>
    <t>芙冲溶村窍坡组滚水坝加高：对芙冲溶村窍坡组2个滚水坝进行加高加固。</t>
  </si>
  <si>
    <t>590.216247397728472</t>
  </si>
  <si>
    <t>二酉乡棋坪村</t>
  </si>
  <si>
    <t>棋坪村石坪组和石下组机耕道建设：新建石坪组和石下组机耕道650米、渠道300米、盖板涵（宽3.5米、高4米、长6米）。</t>
  </si>
  <si>
    <t>600.539584526050927</t>
  </si>
  <si>
    <t>二酉乡芦坪村</t>
  </si>
  <si>
    <t>芦坪村铁匠村组机耕道建设：新建芦坪村铁匠村组机耕道1800米。棉花坨山塘排洪沟1480米。</t>
  </si>
  <si>
    <t>建设高标准农田100亩，每亩增产粮食50公斤，乡村新增油料0.1万斤。</t>
  </si>
  <si>
    <t>31/125</t>
  </si>
  <si>
    <t>1/5</t>
  </si>
  <si>
    <t>610.320441043349296</t>
  </si>
  <si>
    <t>二酉乡早湖村</t>
  </si>
  <si>
    <t>早湖村竹帮头组、路头坪组、湖田坪组农田灌溉渠道维修：维修早湖村竹帮头组灌溉渠道450米、路头坪组灌溉渠道400米、湖田坪组灌溉渠道180米、苏玉坪山塘维修及灌溉渠道维修500米。</t>
  </si>
  <si>
    <t>建设高标准农田180亩，每亩增产粮食50公斤，乡村新增油料0.13万斤。</t>
  </si>
  <si>
    <t>56/225</t>
  </si>
  <si>
    <t>2/9</t>
  </si>
  <si>
    <t>620.29958572688653</t>
  </si>
  <si>
    <t>官庄镇马安铺村</t>
  </si>
  <si>
    <t>农田灌溉工程：学堂湾组路长丘、电山上新建长700米岩板桥组至尺溪组、马安塘组胡家新建长1000米防洪堤500米、机耕道工程1200</t>
  </si>
  <si>
    <t>建设高标准农田380亩，每亩增产粮食50公斤，乡村新增油料0.4万斤。</t>
  </si>
  <si>
    <t>119/475</t>
  </si>
  <si>
    <t>5/19</t>
  </si>
  <si>
    <t>630.0666451111901445</t>
  </si>
  <si>
    <t>官庄镇新屋场村</t>
  </si>
  <si>
    <t>农田灌溉工程：滚水坝长30米  大堤加固40米  机耕道1000米</t>
  </si>
  <si>
    <t>建设高标准农田480亩，每亩增产粮食50公斤，乡村新增油料0.5万斤。</t>
  </si>
  <si>
    <t>150/600</t>
  </si>
  <si>
    <t>640.0211706234645115</t>
  </si>
  <si>
    <t>官庄镇荔枝溪村</t>
  </si>
  <si>
    <t>农田机耕道：舒家坪七，八组机耕道过滚水坝连接路维修长100米，宽3.5米</t>
  </si>
  <si>
    <t>181/725</t>
  </si>
  <si>
    <t>7/29</t>
  </si>
  <si>
    <t>650.517429278519715</t>
  </si>
  <si>
    <t>官庄镇潘香坪村</t>
  </si>
  <si>
    <t>农田排水工程：下木溪组新建0.3宽，150米长防洪堤60米长，2米高</t>
  </si>
  <si>
    <t>建设高标准农田480亩，每亩增产粮食50公斤，乡村新增油料0.4万斤。</t>
  </si>
  <si>
    <t>660.25027090087525</t>
  </si>
  <si>
    <t>官庄镇清捷河村</t>
  </si>
  <si>
    <t>农田机耕道：养牛坪至将军潭新建长1500米*宽3.5米*高20厘米</t>
  </si>
  <si>
    <t>670.0953541183523028</t>
  </si>
  <si>
    <t>官庄镇黄酉溪村</t>
  </si>
  <si>
    <t>农田灌溉工程：孙家湾组牛家段新建水渠2500米</t>
  </si>
  <si>
    <t>680.294537624524621</t>
  </si>
  <si>
    <t>官庄镇从溪口村</t>
  </si>
  <si>
    <t>农田灌溉工程：沅水岭组水渠1300米</t>
  </si>
  <si>
    <t>690.806195015220121</t>
  </si>
  <si>
    <t>官庄镇主埠溪村</t>
  </si>
  <si>
    <t>农田灌溉工程：中岭上组新建长600米，宽4米,</t>
  </si>
  <si>
    <t>700.806119967513388</t>
  </si>
  <si>
    <t>官庄镇铁龙洞村</t>
  </si>
  <si>
    <t>农田灌溉工程：塘子界组，杨家组新建水渠2000米</t>
  </si>
  <si>
    <t>建设高标准农田380亩，每亩增产粮食50公斤，乡村新增油料0.3万斤。</t>
  </si>
  <si>
    <t>710.0853505442052191</t>
  </si>
  <si>
    <t>官庄镇通溪村</t>
  </si>
  <si>
    <t>农田机耕道工程：新修胡家组机耕道，长1600米，宽4米</t>
  </si>
  <si>
    <t>720.900846939891326</t>
  </si>
  <si>
    <t>官庄镇关口溪村</t>
  </si>
  <si>
    <t>农田灌溉工程：煤炭坡组、鸡公岩组、岩门溪组新建水渠1000米颜家抱组新建机耕道400</t>
  </si>
  <si>
    <t>730.961757532711081</t>
  </si>
  <si>
    <t>明溪口镇王家坪村</t>
  </si>
  <si>
    <t>农田土地平整：7个组平整土地90亩维修长3.2公里，宽3.5米机耕道4公里灌溉渠道维修维修水库新建坝沟1300米×30厘米</t>
  </si>
  <si>
    <t>建设高标准农田280亩，每亩增产粮食50公斤，乡村新增油料0.3万斤。</t>
  </si>
  <si>
    <t>88/350</t>
  </si>
  <si>
    <t>4/14</t>
  </si>
  <si>
    <t>740.0113940678482463</t>
  </si>
  <si>
    <t>农田水源建设 ：上桃、下桃组维修山塘长200米，宽30米</t>
  </si>
  <si>
    <t>建设高标准农田380亩，每亩增产粮食50公斤，乡村新增油料0.5万斤。</t>
  </si>
  <si>
    <t>750.752202831011318</t>
  </si>
  <si>
    <t>明溪口镇高砌头村</t>
  </si>
  <si>
    <t>农田水源建设 ：魔芋塘水库排水闸3公里灌溉渠道维修平整土地250亩</t>
  </si>
  <si>
    <t>建设高标准农田180亩，每亩增产粮食50公斤，乡村新增油料0.2万斤。</t>
  </si>
  <si>
    <t>760.924000658899035</t>
  </si>
  <si>
    <t>明溪口镇浪潮村</t>
  </si>
  <si>
    <t>农田灌溉工程：曹家田组新建2公里灌溉渠道机耕道新建长2公里，宽3.5米</t>
  </si>
  <si>
    <t>建设高标准农田100亩，每亩增产粮食50公斤，乡村新增油料0.08万斤。</t>
  </si>
  <si>
    <t>770.184173533652569</t>
  </si>
  <si>
    <t>明溪口镇明溪口村</t>
  </si>
  <si>
    <t>农田机耕道：坨山组维修长1公里，宽3.5公里新建灌溉渠道长19公里，宽50厘米</t>
  </si>
  <si>
    <t>建设高标准农田180亩，每亩增产粮食50公斤，乡村新增油料0.1万斤。</t>
  </si>
  <si>
    <t>780.564318780212973</t>
  </si>
  <si>
    <t>明溪口镇东水溪村</t>
  </si>
  <si>
    <t>防洪排水沟：岩其垭水库至东湾组农田防洪排水沟复修5公里新修渡槽长30米，宽80厘</t>
  </si>
  <si>
    <t>建设高标准农田180亩，每亩增产粮食50公斤，乡村新增油料0.10万斤。</t>
  </si>
  <si>
    <t>790.847464772899466</t>
  </si>
  <si>
    <t>明溪口镇胡家溪村</t>
  </si>
  <si>
    <t>农田灌溉工程：红沙溶维修灌溉渠道长800米，宽50厘米维修长3公里，宽3.5米机耕道</t>
  </si>
  <si>
    <t>800.722976311693902</t>
  </si>
  <si>
    <t>明溪口镇黄秧坪社区</t>
  </si>
  <si>
    <t>农田灌溉工程：明滩底组维修坝体及2公里排水沟修复30亩土地平整</t>
  </si>
  <si>
    <t>建设高标准农田180亩，每亩增产粮食50公斤，乡村新增油料0.12万斤。</t>
  </si>
  <si>
    <t>810.732940907911385</t>
  </si>
  <si>
    <t>明溪口镇桐木岭社区</t>
  </si>
  <si>
    <t>农田机耕道：桐木岭组新建长2公里，宽3.5米</t>
  </si>
  <si>
    <t>建设高标准农田120亩，每亩增产粮食50公斤，乡村新增油料0.1万斤。</t>
  </si>
  <si>
    <t>38/150</t>
  </si>
  <si>
    <t>2/6</t>
  </si>
  <si>
    <t>820.348660547460843</t>
  </si>
  <si>
    <t>明溪口镇袁耳坪村</t>
  </si>
  <si>
    <t>农田排水沟：龙门组维修长2公里机耕道4公里，宽3.5米防洪堤长1公里吴家组灌溉渠道长600米</t>
  </si>
  <si>
    <t>建设高标准农田210亩，每亩增产粮食50公斤，乡村新增油料0.2万斤。</t>
  </si>
  <si>
    <t>66/263</t>
  </si>
  <si>
    <t>3/11</t>
  </si>
  <si>
    <t>830.675460978365304</t>
  </si>
  <si>
    <t>明溪口镇陈家溪村</t>
  </si>
  <si>
    <t>农田机耕道：黑上组，黑下组新建长3公里，宽3.5米灌溉工程6公里渠道</t>
  </si>
  <si>
    <t>建设高标准农田180亩，每亩增产粮食50公斤，乡村新增油料0.18万斤。</t>
  </si>
  <si>
    <t>840.198082590790856</t>
  </si>
  <si>
    <t>明溪口镇铁路坪村</t>
  </si>
  <si>
    <t>农田灌溉工程：铁路坪组、候溪组、上杉组、下杉组、岩头湾组新修渠道长5公里</t>
  </si>
  <si>
    <t>建设高标准农田260亩，每亩增产粮食50公斤，乡村新增油料0.26万斤。</t>
  </si>
  <si>
    <t>81/325</t>
  </si>
  <si>
    <t>3/13</t>
  </si>
  <si>
    <t>850.145109400109813</t>
  </si>
  <si>
    <t>明溪口镇张家山村</t>
  </si>
  <si>
    <t>农田水源建设：大鱼仓组维修防洪堤长130米，宽3.5米平整土地35亩</t>
  </si>
  <si>
    <t>860.144719579985411</t>
  </si>
  <si>
    <t>明溪口镇洞头村</t>
  </si>
  <si>
    <t>农田水源建设：刘家坪、老鼠溪维修拦溪坝5个维修水渠长8000米</t>
  </si>
  <si>
    <t>建设高标准农田150亩，每亩增产粮食50公斤，乡村新增油料0.1万斤。</t>
  </si>
  <si>
    <t>870.685117346945733</t>
  </si>
  <si>
    <t>明溪口镇窝棚溪村</t>
  </si>
  <si>
    <t>农田灌溉工程：岩底组新修渠道1500米维修水库长150米宽30米</t>
  </si>
  <si>
    <t>建设高标准农田280亩，每亩增产粮食50公斤，乡村新增油料0.19万斤。</t>
  </si>
  <si>
    <t>880.340991342940372</t>
  </si>
  <si>
    <t>明溪口镇大岩头村</t>
  </si>
  <si>
    <t>农田灌溉工程：新修水渠长1500米，宽50厘米</t>
  </si>
  <si>
    <t>890.269198592012823</t>
  </si>
  <si>
    <t>明溪口镇乐怡溪村</t>
  </si>
  <si>
    <t>农田土地平整：班竹溪组平整土地80亩维修渠道长1000米，宽35厘米</t>
  </si>
  <si>
    <t>900.703755017554685</t>
  </si>
  <si>
    <t>清浪乡茅洲村</t>
  </si>
  <si>
    <t>大田坪防护堤拦溪坝、渠道：长230宽2米，高2.4米拦溪坝长18米。渠道长180米湾公坪防护堤龚家桥防护坡、机耕道长400米，高2米，宽2.5米</t>
  </si>
  <si>
    <t>建设高标准农田380亩，每亩增产粮食50公斤，乡村新增油料0.2万斤。</t>
  </si>
  <si>
    <t>910.224501967431124</t>
  </si>
  <si>
    <t>清浪乡洞庭溪村</t>
  </si>
  <si>
    <t>王家溪组硬化机耕道：王家溪机耕道3KM宝塔岗土地湾片机耕道5KM宝塔岗土地湾片灌溉水渠10KM九边山塘维修土墙院组鱼石塔机耕道1000米，水坝修复50米，修复100米。</t>
  </si>
  <si>
    <t>920.397657434825395</t>
  </si>
  <si>
    <t>清浪乡打岩坡村</t>
  </si>
  <si>
    <t>农田水沟建设：乌岩塆组廖家坪水渠修复土墙院组长湾溶稻田护坡500米，机耕道引水坝修复2处</t>
  </si>
  <si>
    <t>建设高标准农田280亩，每亩增产粮食50公斤，乡村新增油料0.4万斤。</t>
  </si>
  <si>
    <t>930.51452166864407</t>
  </si>
  <si>
    <t>清浪乡翻身村</t>
  </si>
  <si>
    <t>农田土地平整：长田组，高上坪、高下坪
江柏育、栗树坪将零散农田整块化
200亩长田组：长5米，高4米，厚0.2米
高上坪：长5米，高4米，厚0.2米
高下坪：长5米，高4米，厚0.2米
江柏育：长5米，高4米，厚0.2米
栗树坪：长5米，高4米，厚0.2米大垭水库：L15米,厚3米，高3米
栗树坪水库：长25米，厚5米，高8米
杜岩水库：长10米，厚3米，高5米</t>
  </si>
  <si>
    <t>940.308957734244364</t>
  </si>
  <si>
    <t>筲箕湾镇野柘村</t>
  </si>
  <si>
    <t>农田水源建设：骨干山塘维修2口等</t>
  </si>
  <si>
    <t>建设高标准农田3520亩，每亩增产粮食50公斤，乡村新增油料3.5万斤。</t>
  </si>
  <si>
    <t>1100/4400</t>
  </si>
  <si>
    <t>44/176</t>
  </si>
  <si>
    <t>950.284072952881778</t>
  </si>
  <si>
    <t>筲箕湾镇蒋家村</t>
  </si>
  <si>
    <t>农田灌溉工程：渠道修复2.8公里</t>
  </si>
  <si>
    <t>960.447983068500919</t>
  </si>
  <si>
    <t>筲箕湾镇大坪头村</t>
  </si>
  <si>
    <t>农田、旱地机耕道：砂石机耕道建设1.5公里</t>
  </si>
  <si>
    <t>970.9342518627382</t>
  </si>
  <si>
    <t>筲箕湾镇株木山村</t>
  </si>
  <si>
    <t>农田土壤改良：酸碱平衡、增施有机肥480亩</t>
  </si>
  <si>
    <t>980.330526783277212</t>
  </si>
  <si>
    <t>筲箕湾镇双炉村</t>
  </si>
  <si>
    <t>机耕道建设：农田、旱地机耕道2.6公里</t>
  </si>
  <si>
    <t>990.703578919976542</t>
  </si>
  <si>
    <t>筲箕湾镇九龙山村</t>
  </si>
  <si>
    <t>机耕道建设：农田、旱地机耕道3.5公里</t>
  </si>
  <si>
    <t>1000.885819324102365</t>
  </si>
  <si>
    <t>筲箕湾镇思通溪村</t>
  </si>
  <si>
    <t>农田灌溉工程：渠道硬化3500米</t>
  </si>
  <si>
    <t>1010.218548838141032</t>
  </si>
  <si>
    <t>深溪口隆兴村</t>
  </si>
  <si>
    <t>隆兴村3个山塘：重阳溪、杨家、石家垭等3个山塘白沙溪组水渠石家垭至滁溪机耕道</t>
  </si>
  <si>
    <t>建设高标准农田220亩，每亩增产粮食50公斤，乡村新增油料0.11万斤。</t>
  </si>
  <si>
    <t>69/275</t>
  </si>
  <si>
    <t>1020.862813876512281</t>
  </si>
  <si>
    <t>深溪口龙子坪村</t>
  </si>
  <si>
    <t>龙子坪村山塘维修：岩冲头山塘2口</t>
  </si>
  <si>
    <t>建设高标准农田580亩，每亩增产粮食50公斤，乡村新增油料0.12万斤。</t>
  </si>
  <si>
    <t>1030.699985055562724</t>
  </si>
  <si>
    <t>深溪口卢家湾村</t>
  </si>
  <si>
    <t>卢家湾村山塘维修：王家坪、祥坪山塘王家坪、张枫坪机耕道2.5公里</t>
  </si>
  <si>
    <t>建设高标准农田200亩，每亩增产粮食50公斤，乡村新增油料0.13万斤。</t>
  </si>
  <si>
    <t>1040.082026138267449</t>
  </si>
  <si>
    <t>深溪口深溪口村</t>
  </si>
  <si>
    <t>潘公坪组2个山塘维修：潘公坪组2个山塘</t>
  </si>
  <si>
    <t>建设高标准农田500亩，每亩增产粮食50公斤，乡村新增油料0.14万斤。</t>
  </si>
  <si>
    <t>156/625</t>
  </si>
  <si>
    <t>1050.963615987088952</t>
  </si>
  <si>
    <t>火场乡上寨村</t>
  </si>
  <si>
    <t>渠道、防洪堤、拦溪坝：塘子洞拦溪坝15米，乌头山山塘，鹭鹚洞渠道6000米，黄沙湾机耕道等工程</t>
  </si>
  <si>
    <t>建设高标准农田520亩，每亩增产粮食50公斤，乡村新增油料0.6万斤。</t>
  </si>
  <si>
    <t>130/650</t>
  </si>
  <si>
    <t>5/21</t>
  </si>
  <si>
    <t>1060.407103657864755</t>
  </si>
  <si>
    <t>火场乡鹿鸣溪村</t>
  </si>
  <si>
    <t>拦溪坝、渠道、防洪堤、机耕道：岩福塔拦溪坝、渠道，泉池峪防洪堤、曹家河渠道、杨家组曹家河组碾子岗机耕道等工程</t>
  </si>
  <si>
    <t>建设高标准农田400亩，每亩增产粮食50公斤，乡村新增油料0.6万斤。</t>
  </si>
  <si>
    <t>1070.435387962931235</t>
  </si>
  <si>
    <t>火场乡石家垭村</t>
  </si>
  <si>
    <t>渠道：枣树湾水渠1.5公里、溪里组水渠1.5公里、石家垭村垭上组至中间组2公里</t>
  </si>
  <si>
    <t>建设高标准农田270亩，每亩增产粮食50公斤，乡村新增油料0.6万斤。</t>
  </si>
  <si>
    <t>68/338</t>
  </si>
  <si>
    <t>1080.0366317048419798</t>
  </si>
  <si>
    <t>火场乡杨公潭村</t>
  </si>
  <si>
    <t>栏溪坝、防洪堤、渠道：村子拦溪坝、汾水溪防洪提、渠道、桃家峪渠道、岩林岗渠道、上、下缩公脑渠道、罗塘湾渠道等工程</t>
  </si>
  <si>
    <t>建设高标准农田610亩，每亩增产粮食50公斤，乡村新增油料0.6万斤。</t>
  </si>
  <si>
    <t>153/763</t>
  </si>
  <si>
    <t>1090.124351080221625</t>
  </si>
  <si>
    <t>火场乡桃坪界村</t>
  </si>
  <si>
    <t>渠道、山塘：符子界渠道、老桃坪界渠道、洞门前渠道、芦家山、毛家湾、老桃坪界、洞门前五个山塘等工程</t>
  </si>
  <si>
    <t>建设高标准农田640亩，每亩增产粮食50公斤，乡村新增油料0.6万斤。</t>
  </si>
  <si>
    <t>160/800</t>
  </si>
  <si>
    <t>6/26</t>
  </si>
  <si>
    <t>1100.206526948483546</t>
  </si>
  <si>
    <t>火场乡中村村</t>
  </si>
  <si>
    <t>机耕道、渠道、防洪堤、拦溪坝：黄家塔组机耕道、三方头组渠道、上苏金界机耕道、廖家组机耕道、老屋组渠道、黄金坪、廖坪拦溪坝等工程</t>
  </si>
  <si>
    <t>建设高标准农田560亩，每亩增产粮食50公斤，乡村新增油料0.6万斤。</t>
  </si>
  <si>
    <t>140/700</t>
  </si>
  <si>
    <t>6/22</t>
  </si>
  <si>
    <t>1110.488590943626884</t>
  </si>
  <si>
    <t>沅陵镇鹿溪口村</t>
  </si>
  <si>
    <t>防渗渠道：龚家湾组毛坪组修建、防渗渠道200米，防护提600米，马路溪、毛坪2口山塘整修</t>
  </si>
  <si>
    <t>1120.310493060196164</t>
  </si>
  <si>
    <t>沅陵镇落仙处村</t>
  </si>
  <si>
    <t>落仙处、董家坪二组排洪沟：落仙处、董家坪二组排洪沟维修，1000米。瓦厂、落仙处二组机耕道修建</t>
  </si>
  <si>
    <t>250/1000</t>
  </si>
  <si>
    <t>10/40</t>
  </si>
  <si>
    <t>1130.362097742726768</t>
  </si>
  <si>
    <t>土地整理10亩、山塘1口、拦溪坝1座、渠道2.5公里、高效节水0亩、机耕桥（盖板涵）1座、防洪堤0.1公里、机耕道（生产路）1.0公里、土壤改良500亩</t>
  </si>
  <si>
    <t>1140.130399343113019</t>
  </si>
  <si>
    <t>凉水井镇张家姥村、克铺村</t>
  </si>
  <si>
    <t>土地整理10亩、山塘1口、拦溪坝1座、渠道2.5公里、高效节水0亩、机耕桥（盖板涵）1座、防洪堤0.1公里、机耕道（生产路）1.0公里、土壤改良501亩</t>
  </si>
  <si>
    <t>1150.41704661663638</t>
  </si>
  <si>
    <t>盘古乡木州村</t>
  </si>
  <si>
    <t>土地整理10亩、山塘1口、拦溪坝1座、渠道2.5公里、高效节水0亩、机耕桥（盖板涵）1座、防洪堤0.1公里、机耕道（生产路）1.0公里、土壤改良502亩</t>
  </si>
  <si>
    <t>1160.0671706813552346</t>
  </si>
  <si>
    <t>太常黄茶村</t>
  </si>
  <si>
    <t>土地整理10亩、山塘1口、拦溪坝1座、渠道2.5公里、高效节水0亩、机耕桥（盖板涵）1座、防洪堤0.1公里、机耕道（生产路）1.0公里、土壤改良503亩</t>
  </si>
  <si>
    <t>1170.031808962634323</t>
  </si>
  <si>
    <t>陈家滩乡陈家滩村</t>
  </si>
  <si>
    <t>陈家滩村交溪组拦溪坝整修（01、02）、白木溪水库机耕桥、张家坪机耕路</t>
  </si>
  <si>
    <t>2022.02</t>
  </si>
  <si>
    <t>建设高标准农田151亩，每亩增产粮食50公斤，乡村新增油料0.264万斤。</t>
  </si>
  <si>
    <t>157/787</t>
  </si>
  <si>
    <t>5/24</t>
  </si>
  <si>
    <t>1180.201251914958824</t>
  </si>
  <si>
    <t>陈家滩乡麻伊溪村</t>
  </si>
  <si>
    <t>麻伊溪村胡天垭山塘加固、半溪组灌渠、文家组灌渠、电煲组灌渠、半溪组机耕桥、半溪组大面农田防护坎、陈家溪农田防护坎、雷公坪农田防护坎、交代溪农田护坎</t>
  </si>
  <si>
    <t>1190.900955074557882</t>
  </si>
  <si>
    <t>陈家滩乡驮子口村</t>
  </si>
  <si>
    <t>驮子口村寒溪组灌排渠、赵家庄灌渠、桥边组灌渠、大龙组排渠、茶溪坪组机耕桥、茶溪坪组农田防护坎、杨柳湖组硬化机耕路</t>
  </si>
  <si>
    <t>1200.282918890407299</t>
  </si>
  <si>
    <t>大合坪乡黄狮垭村</t>
  </si>
  <si>
    <t>黄狮垭村穿二垭山塘加固、穿二垭山塘灌渠</t>
  </si>
  <si>
    <t>1210.208487923094795</t>
  </si>
  <si>
    <t>杜家坪乡大金坪村</t>
  </si>
  <si>
    <t>大金坪村齐家坪灌渠、三组灌渠、齐家坪农田护坎</t>
  </si>
  <si>
    <t>1220.183415581147021</t>
  </si>
  <si>
    <t>杜家坪乡杜家坪村</t>
  </si>
  <si>
    <t>杜家坪村三组高坝拦溪坝整修、二组高坝拦溪坝整修、池溪组拦溪坝整修、三组排灌渠、二组机耕路、二组排水渠、三斗丘排水渠、四组农田护坎、生坝灌渠</t>
  </si>
  <si>
    <t>1230.480499545642581</t>
  </si>
  <si>
    <t>柳林村方丘田人行桥板、屋冲湾机耕路、伍家冲农田防护坎</t>
  </si>
  <si>
    <t>1240.899407169062888</t>
  </si>
  <si>
    <t>杜家坪乡木王村</t>
  </si>
  <si>
    <t>木王村鬼岩头拦溪坝整修、罗家岭灌渠</t>
  </si>
  <si>
    <t>1250.781535014490757</t>
  </si>
  <si>
    <t>杜家坪乡狮子坪村</t>
  </si>
  <si>
    <t>狮子坪村六组新修灌渠、烂桥边新修拦溪坝灌渠、四组新修拦溪坝灌渠、二组新修灌渠、三组灌渠、二组瞿家灌渠、大冲沟灌渠、八组灌渠、四组机耕桥</t>
  </si>
  <si>
    <t>1260.750268672909794</t>
  </si>
  <si>
    <t>杜家坪乡怡溪村</t>
  </si>
  <si>
    <t>怡溪村油坊冲土地平整、下家灌渠、七组谢家湾灌渠、李家包灌渠、剁牛湾灌渠、大田边灌渠、大田边灌渠、曾家屋边灌渠、潘家灌渠、油坊冲机耕路、亭子垭机耕路</t>
  </si>
  <si>
    <t>1270.710852816712573</t>
  </si>
  <si>
    <t>二酉乡浪古村</t>
  </si>
  <si>
    <t>浪鼓村九丘田组山塘加固、九丘田组机耕路、洞冲组机耕路</t>
  </si>
  <si>
    <t>1280.989892834192577</t>
  </si>
  <si>
    <t>二酉乡莲花池村</t>
  </si>
  <si>
    <t>莲花池村建设坝拦溪坝整修、上莲花农田护坎</t>
  </si>
  <si>
    <t>1290.434295315409625</t>
  </si>
  <si>
    <t>棋坪村荷叶坪组山塘加固</t>
  </si>
  <si>
    <t>1300.684916987171952</t>
  </si>
  <si>
    <t>官庄镇辰州坪村</t>
  </si>
  <si>
    <t>辰州坪村王二组土地平整、电坝塘拦溪坝整修、王家田组排水渠、王二组农田护坎</t>
  </si>
  <si>
    <t>1310.931869227677435</t>
  </si>
  <si>
    <t>官庄镇黄土铺村</t>
  </si>
  <si>
    <t>黄土铺村三八山塘加固、英子湾拦溪坝整修、三八山塘灌渠</t>
  </si>
  <si>
    <t>1320.937584271041035</t>
  </si>
  <si>
    <t>官庄镇界亭驿村</t>
  </si>
  <si>
    <t>界亭驿村谢家组排水渠</t>
  </si>
  <si>
    <t>1330.124403834594878</t>
  </si>
  <si>
    <t>潘香坪村王家人行索桥</t>
  </si>
  <si>
    <t>1340.903843275244846</t>
  </si>
  <si>
    <t>中村村黄泥田灌渠</t>
  </si>
  <si>
    <t>1350.462838751609723</t>
  </si>
  <si>
    <t>借母溪乡枫香坪村</t>
  </si>
  <si>
    <t>枫香坪村麻田溪灌渠、枫香坪机耕路</t>
  </si>
  <si>
    <t>1360.686299330785628</t>
  </si>
  <si>
    <t>借母溪乡教家坪村</t>
  </si>
  <si>
    <t>教家坪村机耕路、教家坪村农田护坎</t>
  </si>
  <si>
    <t>1370.554136754099268</t>
  </si>
  <si>
    <t>借母溪乡借母溪村</t>
  </si>
  <si>
    <t>借母溪村符家佬灌渠</t>
  </si>
  <si>
    <t>1380.390690075038403</t>
  </si>
  <si>
    <t>借母溪乡军大坪村</t>
  </si>
  <si>
    <t>军大坪村机耕路01、军大坪村机耕路02、军大坪村农田护坎</t>
  </si>
  <si>
    <t>1390.685671569731754</t>
  </si>
  <si>
    <t>借母溪乡刘家塔村</t>
  </si>
  <si>
    <t>刘家塔村龙潭坪土地平整、龙潭坪组拦溪坝整修、团结灌渠</t>
  </si>
  <si>
    <t>1400.322524613130439</t>
  </si>
  <si>
    <t>借母溪乡竹坪村</t>
  </si>
  <si>
    <t>竹坪村岩板田山塘加固、猫儿溪灌渠、竹坪组灌渠、杨家组灌渠、上八组新修机耕路</t>
  </si>
  <si>
    <t>1410.971747935693944</t>
  </si>
  <si>
    <t>池坪村瞿家组机耕道硬化</t>
  </si>
  <si>
    <t>1420.828029515111761</t>
  </si>
  <si>
    <t>凉水井镇白合村</t>
  </si>
  <si>
    <t>白合村合三组灌渠（01、02）、洞明岭灌渠、桃子岭灌渠、业二组新修灌渠、合一组排水渠（01、02）、合三组排水渠（01、02）、合一组机耕路、合三组机耕路（01、02、03）、灰家冲机耕路</t>
  </si>
  <si>
    <t>1430.395277377033533</t>
  </si>
  <si>
    <t>凉水井镇工业新村</t>
  </si>
  <si>
    <t>工业新村胡马池水库干渠、猪儿洞水库干渠</t>
  </si>
  <si>
    <t>1440.560078233743292</t>
  </si>
  <si>
    <t>凉水井镇何家村</t>
  </si>
  <si>
    <t>何家村何家组灌渠（01、02）、何家组机耕路（01、02）</t>
  </si>
  <si>
    <t>1450.593952804070995</t>
  </si>
  <si>
    <t>凉水井镇凉水井村</t>
  </si>
  <si>
    <t>凉水井村洪一组农田护坎</t>
  </si>
  <si>
    <t>1460.995279679556678</t>
  </si>
  <si>
    <t>凉水井镇松溪桥村</t>
  </si>
  <si>
    <t>松溪桥村松溪铺组灌排渠、松溪铺组塘边灌渠、姚家组机耕路、松溪铺组机耕路</t>
  </si>
  <si>
    <t>4/23</t>
  </si>
  <si>
    <t>1470.503028489013243</t>
  </si>
  <si>
    <t>凉水井镇陶饭铺村</t>
  </si>
  <si>
    <t>陶饭铺村李家组机耕路</t>
  </si>
  <si>
    <t>1480.343903087228443</t>
  </si>
  <si>
    <t>凉水井镇桐油坪村</t>
  </si>
  <si>
    <t>桐油坪村桐油坪山塘</t>
  </si>
  <si>
    <t>1490.723185604468696</t>
  </si>
  <si>
    <t>凉水井镇王家岭村</t>
  </si>
  <si>
    <t>王家岭村七冲山塘加固、佘家组灌渠、河边组排水渠、李家排水渠、李家机耕路</t>
  </si>
  <si>
    <t>1500.486387605114113</t>
  </si>
  <si>
    <t>凉水井镇云丛洞村</t>
  </si>
  <si>
    <t>云丛洞村王家亭子至岩屋潭灌渠、田一组灌渠、田坪机耕路</t>
  </si>
  <si>
    <t>建设高标准农田152亩，每亩增产粮食50公斤，乡村新增油料0.264万斤。</t>
  </si>
  <si>
    <t>1510.643955004421457</t>
  </si>
  <si>
    <t>麻溪铺镇李家村</t>
  </si>
  <si>
    <t>李家村八家园组土地平整、排水渠、机耕路新修整修、农田护坎，李家村李家组农田护坎</t>
  </si>
  <si>
    <t>1520.0731812257292468</t>
  </si>
  <si>
    <t>麻溪铺镇麻溪铺社区</t>
  </si>
  <si>
    <t>麻溪铺社区和平组山塘加固、小马溪组排水沟和灌渠、老屋组灌渠和农田护坎（01、02）、毛家组农田护坎</t>
  </si>
  <si>
    <t>1530.815025165033086</t>
  </si>
  <si>
    <t>麻溪铺镇马家村</t>
  </si>
  <si>
    <t>马家村李子田山塘加固、毛岗头组茶儿冲山塘加固、灌渠（尹家组、麻阳坪、马家组）、排水渠（唐家组、毛岗头组）、机耕桥和路（马家组、麻阳坪、尹家组、大坪毛坪）、农田护坎（马家组、马家村公路边）</t>
  </si>
  <si>
    <t>1540.539536526809267</t>
  </si>
  <si>
    <t>麻溪铺镇千丘田村</t>
  </si>
  <si>
    <t>千丘田村文明岭组灌渠、王家组机耕桥、文明岭组机耕路、家组农田护坎、田家组整修农田护坎</t>
  </si>
  <si>
    <t>1550.804616893996451</t>
  </si>
  <si>
    <t>麻溪铺镇仰溪铺村</t>
  </si>
  <si>
    <t>仰溪铺村禾场整修排水渠、禾场机耕路、深溪组灌渠、仰溪铺组机耕路、深溪组机耕路、深溪组农田护坎</t>
  </si>
  <si>
    <t>1560.941257049484607</t>
  </si>
  <si>
    <t>麻溪铺镇庄田村</t>
  </si>
  <si>
    <t>庄田村古上至荒田排水渠和机耕路、李家坳组新桥边排水渠、荒田组农田护坎</t>
  </si>
  <si>
    <t>1570.987064770130882</t>
  </si>
  <si>
    <t>马底驿乡东溪村</t>
  </si>
  <si>
    <t>东溪村杨家组机耕路</t>
  </si>
  <si>
    <t>1580.775728717086236</t>
  </si>
  <si>
    <t>楠木铺乡高坪村</t>
  </si>
  <si>
    <t>高坪村岗岗池山塘加固</t>
  </si>
  <si>
    <t>1590.746841178196948</t>
  </si>
  <si>
    <t>楠木铺乡庙望山村</t>
  </si>
  <si>
    <t>庙王山村肖家冲灌渠</t>
  </si>
  <si>
    <t>1600.7487351046027</t>
  </si>
  <si>
    <t>太常朝瓦溪村</t>
  </si>
  <si>
    <t>朝瓦溪村农科所张家山山塘加固</t>
  </si>
  <si>
    <t>1610.98683095190783</t>
  </si>
  <si>
    <t>七甲坪镇蚕忙村</t>
  </si>
  <si>
    <t>蚕忙村杉岭岗山塘加固</t>
  </si>
  <si>
    <t>1620.446657357461232</t>
  </si>
  <si>
    <t>七甲坪镇刘家坪村</t>
  </si>
  <si>
    <t>刘家坪村柜峪机耕桥、柜谷机耕路</t>
  </si>
  <si>
    <t>1630.928894055671053</t>
  </si>
  <si>
    <t>皇公坪村高岩沟拦溪坝整修、洗衣沟拦溪坝整修、林江坪灌渠、洗衣沟灌渠、上二组机耕桥、上二组机耕路、江家机耕路</t>
  </si>
  <si>
    <t>1640.0763797129229804</t>
  </si>
  <si>
    <t>清浪乡毛垭村</t>
  </si>
  <si>
    <t>毛垭村三岔坡灌渠</t>
  </si>
  <si>
    <t>1650.9298524680812</t>
  </si>
  <si>
    <t>清浪乡天湖池村</t>
  </si>
  <si>
    <t>天湖池村合家坪拦溪坝整修、合家高坝灌渠、和家坪渡槽</t>
  </si>
  <si>
    <t>1660.722788537242091</t>
  </si>
  <si>
    <t>蒋家村新修排水渠、双炉村五米洞机耕路</t>
  </si>
  <si>
    <t>1670.114224878455658</t>
  </si>
  <si>
    <t>双炉村五米洞机耕路</t>
  </si>
  <si>
    <t>1680.349879593097318</t>
  </si>
  <si>
    <t>深溪口桂竹潭村</t>
  </si>
  <si>
    <t>桂竹潭村水田溪干渠、水田溪支渠</t>
  </si>
  <si>
    <t>1690.644704876375559</t>
  </si>
  <si>
    <t>深溪口文家村</t>
  </si>
  <si>
    <t>文家村金子山组灌渠、金子山组机耕路</t>
  </si>
  <si>
    <t>1700.663074262944573</t>
  </si>
  <si>
    <t>太常白羊坪村</t>
  </si>
  <si>
    <t>白羊坪村龚家塘山塘加固</t>
  </si>
  <si>
    <t>1710.830054960225786</t>
  </si>
  <si>
    <t>太常碑岩山村</t>
  </si>
  <si>
    <t>碑岩山村秧坑里山塘加固、苏玉坪山塘加固、碑岩组山塘加固</t>
  </si>
  <si>
    <t>1720.081324372309423</t>
  </si>
  <si>
    <t>黄茶村黄司坪山塘整修</t>
  </si>
  <si>
    <t>1730.805315028137647</t>
  </si>
  <si>
    <t>太常沙金滩村</t>
  </si>
  <si>
    <t>沙金滩村朱家山山塘加固、野猪坳山塘加固</t>
  </si>
  <si>
    <t>1740.688568770068207</t>
  </si>
  <si>
    <t>大洞溪村大洞溪组拦溪坝整修、大洞溪组灌渠</t>
  </si>
  <si>
    <t>1750.631929279276365</t>
  </si>
  <si>
    <t>大坪村平头院二路土地平整、向家新修机耕路、平头院新修机耕路、平头院二路机耕路</t>
  </si>
  <si>
    <t>1760.687363302180956</t>
  </si>
  <si>
    <t>甘溪村林杏组新修机耕路</t>
  </si>
  <si>
    <t>1770.0539556774659553</t>
  </si>
  <si>
    <t>陈家滩乡金塔村</t>
  </si>
  <si>
    <t>金塔村下印组山塘加固、杨坪湾组灌排渠、龚家组排水渠</t>
  </si>
  <si>
    <t>1780.918701484830369</t>
  </si>
  <si>
    <t>沅陵镇凤凰山社区</t>
  </si>
  <si>
    <t>凤凰山社区郑家村千丘田机耕路</t>
  </si>
  <si>
    <t>1790.868611470269839</t>
  </si>
  <si>
    <t>沅陵镇苦藤铺社区</t>
  </si>
  <si>
    <t>苦藤铺社区蒋家溶水库灌渠、牛栏冲山塘加固</t>
  </si>
  <si>
    <t>1800.43876209496349</t>
  </si>
  <si>
    <t>落仙处村岩子口山塘、岩子口机耕路</t>
  </si>
  <si>
    <t>1810.584090873894508</t>
  </si>
  <si>
    <t>沅陵镇岩板铺村</t>
  </si>
  <si>
    <t>岩板铺村千丘田组灌渠、蔬菜组豹子湾灌渠、岩板铺至向家湾灌渠、蔡家湾组农田护坎、唐家溶组至丛湾口农田护坎、千丘田至新桥边机耕路</t>
  </si>
  <si>
    <t>1820.369374397665217</t>
  </si>
  <si>
    <t>沅陵镇郑家村村</t>
  </si>
  <si>
    <t>郑家村毛公坡灌渠</t>
  </si>
  <si>
    <t>1830.138323514981355</t>
  </si>
  <si>
    <t>全县3.6万亩涉及乡村土壤改良及科技措施（绿肥种植4402亩、土壤调理剂1406亩、增施有机肥17566亩、耕地质量监测200个点、太阳能杀虫灯150盏）</t>
  </si>
  <si>
    <t>建设高标准农田10000亩，每亩增产粮食50公斤，乡村新增油料68万斤。</t>
  </si>
  <si>
    <t>10400/52000</t>
  </si>
  <si>
    <t>312/1560</t>
  </si>
  <si>
    <t>1840.99868226035431</t>
  </si>
  <si>
    <t>上级专项资金中产业发展项目</t>
  </si>
  <si>
    <t>06小计</t>
  </si>
  <si>
    <t>⑹0.659289079265025</t>
  </si>
  <si>
    <t>少数民族</t>
  </si>
  <si>
    <t>县委统战部（民族宗教办）</t>
  </si>
  <si>
    <t>二酉乡</t>
  </si>
  <si>
    <t>二酉山景区范围内</t>
  </si>
  <si>
    <t>二酉山景区附属项目</t>
  </si>
  <si>
    <t>建设700平米停车场及民族特色配套设施</t>
  </si>
  <si>
    <t>2022.05</t>
  </si>
  <si>
    <t>2022.11</t>
  </si>
  <si>
    <t>建设700平米停车场及完成配套民族特色设施建设，计划在2022年11月完工，受益人口4.2万人。</t>
  </si>
  <si>
    <t>10000/42000</t>
  </si>
  <si>
    <t>2500/9600</t>
  </si>
  <si>
    <t>1850.106500533460302</t>
  </si>
  <si>
    <t>火场乡</t>
  </si>
  <si>
    <t>火场乡中村至桃坪界村</t>
  </si>
  <si>
    <t>桃坪界村产业路硬化</t>
  </si>
  <si>
    <t>复修硬化集镇至桃坪界村茶叶、黄桃、剁辣椒基地产业路长1.8公里，宽4.5米</t>
  </si>
  <si>
    <t>2022.08</t>
  </si>
  <si>
    <t>有利于农产业基地管护，方便肥料农产品运输，改善务工条件，便利全乡群众出行</t>
  </si>
  <si>
    <t>880/3500</t>
  </si>
  <si>
    <t>303/1000</t>
  </si>
  <si>
    <t>1860.841561439257023</t>
  </si>
  <si>
    <t>官庄镇</t>
  </si>
  <si>
    <t>对新建的680亩石菖蒲、黄精、黄柏药材基地的农户或市场主体奖补</t>
  </si>
  <si>
    <t>对新种植中药材的农户或其他市场主体进行奖补，按沅陵县中药村综合开发将补办法标准奖励</t>
  </si>
  <si>
    <t>62/259</t>
  </si>
  <si>
    <t>41/174</t>
  </si>
  <si>
    <t>1870.637501254345682</t>
  </si>
  <si>
    <t>麻溪铺镇</t>
  </si>
  <si>
    <t>马家村小型腊制品加工厂</t>
  </si>
  <si>
    <t>建设小型腊制品加工厂200平方米，购置生产设备。</t>
  </si>
  <si>
    <t>与大户合股加工经营，提高村集体收入</t>
  </si>
  <si>
    <t>490/1600</t>
  </si>
  <si>
    <t>107/343</t>
  </si>
  <si>
    <t>1880.311098434146497</t>
  </si>
  <si>
    <t>凉水井镇</t>
  </si>
  <si>
    <t>凉水井镇张家坪村</t>
  </si>
  <si>
    <t>中药材种植基地机耕道新修项目</t>
  </si>
  <si>
    <t>新修1500米长、宽4米中药材种植基地机耕道</t>
  </si>
  <si>
    <t>2022.04</t>
  </si>
  <si>
    <t>便利中药村基地肥料、种苗运输等，改善管护条件，村集体和药农增收</t>
  </si>
  <si>
    <t>92/827</t>
  </si>
  <si>
    <t>30/98</t>
  </si>
  <si>
    <t>1890.344710577807139</t>
  </si>
  <si>
    <t>凉水井镇冉溪村</t>
  </si>
  <si>
    <t>能繁母牛品种改良项目</t>
  </si>
  <si>
    <t>引进安格斯优质母牛.购买人工授精技术服务</t>
  </si>
  <si>
    <t>2022.07</t>
  </si>
  <si>
    <t>进行品种改良，防止品种退化，村集体和合作社农户增收</t>
  </si>
  <si>
    <t>37/125</t>
  </si>
  <si>
    <t>1900.290712568666905</t>
  </si>
  <si>
    <t>明溪口镇</t>
  </si>
  <si>
    <t>胡家溪村胡小组</t>
  </si>
  <si>
    <t>3A景区配套产业路建设</t>
  </si>
  <si>
    <t>新修产业路长300米</t>
  </si>
  <si>
    <t>2022.03</t>
  </si>
  <si>
    <t>完善产业路，进一步推进乡村旅游，建设公路长约300米宽4米</t>
  </si>
  <si>
    <t>86/326</t>
  </si>
  <si>
    <t>15/49</t>
  </si>
  <si>
    <t>1910.630997065790731</t>
  </si>
  <si>
    <t>筲箕湾镇</t>
  </si>
  <si>
    <t>筲箕湾镇银华山村</t>
  </si>
  <si>
    <t>油茶加工</t>
  </si>
  <si>
    <t>建200㎡油茶加工厂厂房，购买加工机器设备一套</t>
  </si>
  <si>
    <t>2022.06</t>
  </si>
  <si>
    <t>2022.09</t>
  </si>
  <si>
    <t>每年增加村集体经济收入5万元，带动全村532户2107人增收，</t>
  </si>
  <si>
    <t>532/2107</t>
  </si>
  <si>
    <t>201/329</t>
  </si>
  <si>
    <t>1920.71736404008317</t>
  </si>
  <si>
    <t>筲箕湾镇洞底村</t>
  </si>
  <si>
    <t>牛蛙养殖</t>
  </si>
  <si>
    <t>牛蛙养殖基地环保设施建设</t>
  </si>
  <si>
    <t>以村集体入股合作社，约定分红解决农民就业，解决30名群众的就业问题。</t>
  </si>
  <si>
    <t>35/105</t>
  </si>
  <si>
    <t>1930.990952489074576</t>
  </si>
  <si>
    <t>筲箕湾镇田家坪村</t>
  </si>
  <si>
    <t>中药材发展和后期维护</t>
  </si>
  <si>
    <t>建设石菖莆基地67亩及管护</t>
  </si>
  <si>
    <t>发展村集体经济，带动农民增收，解决25名群众的就业和部分群众的土地流转增收</t>
  </si>
  <si>
    <t>91/329</t>
  </si>
  <si>
    <t>1940.663588963874273</t>
  </si>
  <si>
    <t>借母溪乡</t>
  </si>
  <si>
    <t>食用麻竹笋种植与加工</t>
  </si>
  <si>
    <t>成立专业合作社，鼓励村民参与种植，流转租赁土地300亩，引购种苗扩大种植规模</t>
  </si>
  <si>
    <t>由村集体与能人合股扩大种植规模，村集体和合作社（村民）分红，安置村民就业330人</t>
  </si>
  <si>
    <t>243/781</t>
  </si>
  <si>
    <t>95/307</t>
  </si>
  <si>
    <t>1950.813335720619773</t>
  </si>
  <si>
    <t>盘古乡</t>
  </si>
  <si>
    <t>盘古乡舒溪口村</t>
  </si>
  <si>
    <t>茶叶基地品质改良</t>
  </si>
  <si>
    <t>合作社有机茶基地土地开垦、茶叶培管</t>
  </si>
  <si>
    <t>按欧盟标准化整改培管，建示范基地，促进茶农增收。</t>
  </si>
  <si>
    <t>157/480</t>
  </si>
  <si>
    <t>115/372</t>
  </si>
  <si>
    <t>1960.148948617110733</t>
  </si>
  <si>
    <t>乡村振兴乡镇其他产业发展项目</t>
  </si>
  <si>
    <t>07小计</t>
  </si>
  <si>
    <t>⑺0.706242427801466</t>
  </si>
  <si>
    <t>二酉乡四方溪村</t>
  </si>
  <si>
    <t>公路沿线四个小组土地流转、抛荒整治发展种植水稻、玉米等农作物</t>
  </si>
  <si>
    <t>耕地抛荒整治及流转110亩，增收农户收入</t>
  </si>
  <si>
    <t>35/120</t>
  </si>
  <si>
    <t>1970.251012421886593</t>
  </si>
  <si>
    <t>加工业</t>
  </si>
  <si>
    <t>建成中药材加工厂500平方米，晾晒广场2000平方米，购买加工设备</t>
  </si>
  <si>
    <t>拉动务工就业，提升村集体经济水平</t>
  </si>
  <si>
    <t>496/1604</t>
  </si>
  <si>
    <t>108/345</t>
  </si>
  <si>
    <t>1980.705576093887833</t>
  </si>
  <si>
    <t>配套设施</t>
  </si>
  <si>
    <t>乡村振兴帮扶车间建设的配套设施</t>
  </si>
  <si>
    <t>增加村集体经济收入，全村收益</t>
  </si>
  <si>
    <t>10/25</t>
  </si>
  <si>
    <t>5/12</t>
  </si>
  <si>
    <t>1990.935739458239905</t>
  </si>
  <si>
    <t>石菖蒲种植基地建设项目</t>
  </si>
  <si>
    <t>5/8</t>
  </si>
  <si>
    <t>3/5</t>
  </si>
  <si>
    <t>2000.678884184603119</t>
  </si>
  <si>
    <t>村集体购买一台旋耕机</t>
  </si>
  <si>
    <t>10/22</t>
  </si>
  <si>
    <t>5/11</t>
  </si>
  <si>
    <t>2010.388130651872742</t>
  </si>
  <si>
    <t>养殖业</t>
  </si>
  <si>
    <t>入股土鸡养殖大户</t>
  </si>
  <si>
    <t>2020.599270742258147</t>
  </si>
  <si>
    <t>凉水井镇江溪口村</t>
  </si>
  <si>
    <t>腊制品加工厂</t>
  </si>
  <si>
    <t>提升村集体经济收入，进一步夯实农村治理效能。</t>
  </si>
  <si>
    <t>284/914</t>
  </si>
  <si>
    <t>59/198</t>
  </si>
  <si>
    <t>2030.42281983407669</t>
  </si>
  <si>
    <t>鹿鸣溪村茶园抚育项目</t>
  </si>
  <si>
    <t>发展特色产业，增加集体收入</t>
  </si>
  <si>
    <t>62/218</t>
  </si>
  <si>
    <t>60/212</t>
  </si>
  <si>
    <t>2040.746424126173099</t>
  </si>
  <si>
    <t>深溪口</t>
  </si>
  <si>
    <t>种植中药材。1.荒田复垦80亩，2.购置种苗80亩，</t>
  </si>
  <si>
    <t>1.壮大村集体经济，2.增加农民收入。</t>
  </si>
  <si>
    <t>185/612</t>
  </si>
  <si>
    <t>52/160</t>
  </si>
  <si>
    <t>2050.205634451565163</t>
  </si>
  <si>
    <t>马底驿乡</t>
  </si>
  <si>
    <t>马底驿乡方子垭村</t>
  </si>
  <si>
    <t>建设榨油作坊</t>
  </si>
  <si>
    <t>村集体增收</t>
  </si>
  <si>
    <t>649/2512</t>
  </si>
  <si>
    <t>191/698</t>
  </si>
  <si>
    <t>2060.566274697839304</t>
  </si>
  <si>
    <t>养羊，增加种羊</t>
  </si>
  <si>
    <t>2070.0719104508798885</t>
  </si>
  <si>
    <t>中药材，扩大规模</t>
  </si>
  <si>
    <t>2080.498951523970516</t>
  </si>
  <si>
    <t>马底驿乡奔溪村</t>
  </si>
  <si>
    <t>环境整治</t>
  </si>
  <si>
    <t>人居环境综合整治类</t>
  </si>
  <si>
    <t>环境卫生提质升级</t>
  </si>
  <si>
    <t>224/756</t>
  </si>
  <si>
    <t>103/358</t>
  </si>
  <si>
    <t>2090.0786834684842888</t>
  </si>
  <si>
    <t>马底驿乡黑洞溪村</t>
  </si>
  <si>
    <t>种、养植业200亩、机耕道整修</t>
  </si>
  <si>
    <t>农业发展提升</t>
  </si>
  <si>
    <t>60/123</t>
  </si>
  <si>
    <t>5/17</t>
  </si>
  <si>
    <t>2100.590977751235098</t>
  </si>
  <si>
    <t>楠木铺乡</t>
  </si>
  <si>
    <t>楠木铺乡黄腊溪村</t>
  </si>
  <si>
    <t>种植四叶草</t>
  </si>
  <si>
    <t>发展村集体经济</t>
  </si>
  <si>
    <t>48/182</t>
  </si>
  <si>
    <t>13/57</t>
  </si>
  <si>
    <t>2110.523770587320452</t>
  </si>
  <si>
    <t>杜家坪乡</t>
  </si>
  <si>
    <t>建设生态米加工车间</t>
  </si>
  <si>
    <t>发展生态米产业</t>
  </si>
  <si>
    <t>259/833</t>
  </si>
  <si>
    <t>48/164</t>
  </si>
  <si>
    <t>2120.428671981226032</t>
  </si>
  <si>
    <t>荔溪乡</t>
  </si>
  <si>
    <t>入股炉冲种养合作社</t>
  </si>
  <si>
    <t>增加村集体经济1。2万</t>
  </si>
  <si>
    <t>782/2649</t>
  </si>
  <si>
    <t>81/321</t>
  </si>
  <si>
    <t>2130.602861679733052</t>
  </si>
  <si>
    <t>推广黄柏种植</t>
  </si>
  <si>
    <t>增加村集体经济1万元</t>
  </si>
  <si>
    <t>2140.20587459227758</t>
  </si>
  <si>
    <t>新建香瓜种植20亩</t>
  </si>
  <si>
    <t>预计为村集体经济增收5万元</t>
  </si>
  <si>
    <t>村集体收益</t>
  </si>
  <si>
    <t>2150.666329949856763</t>
  </si>
  <si>
    <t>农田水利</t>
  </si>
  <si>
    <t>毛家溪路基空洞需改道50米；清水铺溪堤维修15米；草莓园溪堤砍15米。</t>
  </si>
  <si>
    <t>改变农田水利设施存在的安全隐患</t>
  </si>
  <si>
    <t>60/260</t>
  </si>
  <si>
    <t>10/49</t>
  </si>
  <si>
    <t>2160.740861535542839</t>
  </si>
  <si>
    <t>种植麻竹笋种植60亩</t>
  </si>
  <si>
    <t>发展壮大村集体经济</t>
  </si>
  <si>
    <t>317/1176</t>
  </si>
  <si>
    <t>96/350</t>
  </si>
  <si>
    <t>2170.45735668258473</t>
  </si>
  <si>
    <t>凉水井镇刘家坝村</t>
  </si>
  <si>
    <t>冷链仓储中心配套设施建设续建</t>
  </si>
  <si>
    <t>增加村集体经济收入</t>
  </si>
  <si>
    <t>382/1399</t>
  </si>
  <si>
    <t>43/135</t>
  </si>
  <si>
    <t>2180.391779947478593</t>
  </si>
  <si>
    <t>中药草种苗基地</t>
  </si>
  <si>
    <t>增加村集体经济3000元</t>
  </si>
  <si>
    <t>2190.317390235703047</t>
  </si>
  <si>
    <t>大合坪乡</t>
  </si>
  <si>
    <t>大合坪乡双溪村</t>
  </si>
  <si>
    <t>新建辣椒深加工厂，配备辣椒加工器材和包装设备。辣椒加工厂房面积200平方米、新建冻库100平方米</t>
  </si>
  <si>
    <t>有效解决村民增收，壮大村集体经济，促进农业产业化经营。</t>
  </si>
  <si>
    <t>306/865</t>
  </si>
  <si>
    <t>54/175</t>
  </si>
  <si>
    <t>2200.738082233924194</t>
  </si>
  <si>
    <t>养牛，新建牛舍、购买牛种</t>
  </si>
  <si>
    <t>发展养牛产业</t>
  </si>
  <si>
    <t>146/458</t>
  </si>
  <si>
    <t>51/175</t>
  </si>
  <si>
    <t>2210.686856408061783</t>
  </si>
  <si>
    <t>药材抚育，石菖蒲、黄精后期抚育</t>
  </si>
  <si>
    <t>石菖蒲、黄精后期抚育50亩</t>
  </si>
  <si>
    <t>2220.304568743155005</t>
  </si>
  <si>
    <t>楠坪村生态农业项目。20万元作为股金投放到沅陵县佑和生态农业开发公司，周期五年，每年按10%比例发放股金，5周年期满后，退还20万本金，如双方继续合作，模式不变进一步协商</t>
  </si>
  <si>
    <t>增加村集体收入</t>
  </si>
  <si>
    <t>185/723</t>
  </si>
  <si>
    <t>182/710</t>
  </si>
  <si>
    <t>2230.192247139822906</t>
  </si>
  <si>
    <t>七甲坪镇</t>
  </si>
  <si>
    <t>七甲坪镇黄岩坝村</t>
  </si>
  <si>
    <t>种养业</t>
  </si>
  <si>
    <t>建设一个种养合作社种药材，养六畜，家禽</t>
  </si>
  <si>
    <t>建设种养合作社基地预计年收入2万</t>
  </si>
  <si>
    <t>100/342</t>
  </si>
  <si>
    <t>2240.964010896963004</t>
  </si>
  <si>
    <t>七甲坪镇万羊山村</t>
  </si>
  <si>
    <t>建设一个合作社，用于发展养殖和种植产业</t>
  </si>
  <si>
    <t>预计收入2万元</t>
  </si>
  <si>
    <t>82/269</t>
  </si>
  <si>
    <t>2250.743668162075898</t>
  </si>
  <si>
    <t>凉水井镇腊塘村</t>
  </si>
  <si>
    <t>岭田湾组入组产业公路硬化：800*3.5*0.18</t>
  </si>
  <si>
    <t>改善人居生产生活条件</t>
  </si>
  <si>
    <t>281/624</t>
  </si>
  <si>
    <t>13/45</t>
  </si>
  <si>
    <t>2260.227367352924394</t>
  </si>
  <si>
    <t>采购剁椒加工设备及储存设备</t>
  </si>
  <si>
    <t>116/369</t>
  </si>
  <si>
    <t>113/365</t>
  </si>
  <si>
    <t>2270.229890207730885</t>
  </si>
  <si>
    <t>茶叶650亩、水果385亩基地提质改造</t>
  </si>
  <si>
    <t>扩大茶叶、水果基地规划，促进村集体产业发展</t>
  </si>
  <si>
    <t>479/2663</t>
  </si>
  <si>
    <t>102/405</t>
  </si>
  <si>
    <t>2280.891408640342205</t>
  </si>
  <si>
    <t>筲箕湾镇田家坪村双石组</t>
  </si>
  <si>
    <t>中药材管护，580亩黄柏种植基地管护</t>
  </si>
  <si>
    <t>470/1568</t>
  </si>
  <si>
    <t>83/320</t>
  </si>
  <si>
    <t>2290.606543541891355</t>
  </si>
  <si>
    <t>七甲坪镇大桥村</t>
  </si>
  <si>
    <t>建设一个中药材种植基地</t>
  </si>
  <si>
    <t>建设中药材种植基地，受益全村</t>
  </si>
  <si>
    <t>74/240</t>
  </si>
  <si>
    <t>2300.777512696264045</t>
  </si>
  <si>
    <t>清浪乡</t>
  </si>
  <si>
    <t>清浪乡廉家湾村</t>
  </si>
  <si>
    <t>王家田片区中药材开发，修机耕道长约100米，复垦抛荒耕地种中药材20亩</t>
  </si>
  <si>
    <t>813/2574</t>
  </si>
  <si>
    <t>172/582</t>
  </si>
  <si>
    <t>2310.549311585293733</t>
  </si>
  <si>
    <t>建设中药材加工厂一个</t>
  </si>
  <si>
    <t>村集体经济增收10万元</t>
  </si>
  <si>
    <t>248/958</t>
  </si>
  <si>
    <t>61/247</t>
  </si>
  <si>
    <t>2320.137971399065703</t>
  </si>
  <si>
    <t>沅陵镇</t>
  </si>
  <si>
    <t>瓦厂组葡萄园新建一个蓄水池，铺设管道配套设施；田家坪组新建一个蓄水池</t>
  </si>
  <si>
    <t>帮助32户农户解决生产生活用水问题，实现产业发展创收</t>
  </si>
  <si>
    <t>32/222</t>
  </si>
  <si>
    <t>2330.609215894105956</t>
  </si>
  <si>
    <t>荔溪乡坳坪村</t>
  </si>
  <si>
    <t>黄桃种植</t>
  </si>
  <si>
    <t>预计年收入3.5万元</t>
  </si>
  <si>
    <t>23/86</t>
  </si>
  <si>
    <t>9/30</t>
  </si>
  <si>
    <t>2340.495441713764349</t>
  </si>
  <si>
    <t>水库养鱼</t>
  </si>
  <si>
    <t>年收入1万元</t>
  </si>
  <si>
    <t>15/42</t>
  </si>
  <si>
    <t>9/32</t>
  </si>
  <si>
    <t>2350.90831453227818</t>
  </si>
  <si>
    <t>北溶乡</t>
  </si>
  <si>
    <t>北溶乡覃明头村</t>
  </si>
  <si>
    <t>发展覃明头村养羊产业</t>
  </si>
  <si>
    <t>发展山羊养殖，增加集体收入</t>
  </si>
  <si>
    <t>68/265</t>
  </si>
  <si>
    <t>2360.388794933294419</t>
  </si>
  <si>
    <t>覃明头村茶园培管、低改100亩</t>
  </si>
  <si>
    <t>发展茶产业，增加集体收入</t>
  </si>
  <si>
    <t>2370.920427708299261</t>
  </si>
  <si>
    <t>标准化养猪场建设</t>
  </si>
  <si>
    <t>发展产业，帮助增收</t>
  </si>
  <si>
    <t>30/130</t>
  </si>
  <si>
    <t>10/50</t>
  </si>
  <si>
    <t>2380.571407988486985</t>
  </si>
  <si>
    <t>机耕道建设及整治抛荒田地。麻溪铺镇马家村7km机耕道建设。李家组0.5km、毛坪组0.5km、梁家组1.5km、马家组0.8km、尹家组0.2km、毛岗头1km、宋家湾2.5km。开垦荒地500亩。</t>
  </si>
  <si>
    <t>改善产业发展条件</t>
  </si>
  <si>
    <t>100/480</t>
  </si>
  <si>
    <t>38/190</t>
  </si>
  <si>
    <t>2390.969645115967533</t>
  </si>
  <si>
    <t>麻溪铺镇马家村毛坪组长1000米宽6米的产业路建设</t>
  </si>
  <si>
    <t>产业路，提升产业环境</t>
  </si>
  <si>
    <t>48/135</t>
  </si>
  <si>
    <t>22/100</t>
  </si>
  <si>
    <t>2400.899683805400862</t>
  </si>
  <si>
    <t>盘古乡青木村</t>
  </si>
  <si>
    <t>产业发展-养殖业-养羊</t>
  </si>
  <si>
    <t>32/150</t>
  </si>
  <si>
    <t>12/40</t>
  </si>
  <si>
    <t>2410.435232489813094</t>
  </si>
  <si>
    <t>产业发展-配套设施-产业路硬化</t>
  </si>
  <si>
    <t>38/180</t>
  </si>
  <si>
    <t>11/55</t>
  </si>
  <si>
    <t>2420.254557965779434</t>
  </si>
  <si>
    <t>桌溪茶场建设</t>
  </si>
  <si>
    <t>抚育茶园，增加机体收入</t>
  </si>
  <si>
    <t>66/230</t>
  </si>
  <si>
    <t>61/210</t>
  </si>
  <si>
    <t>2430.131200251135678</t>
  </si>
  <si>
    <t>二酉乡清水坪村</t>
  </si>
  <si>
    <t>大叶芥菜种植奖补</t>
  </si>
  <si>
    <t>推广大叶芥菜种植，增加村民务工收入</t>
  </si>
  <si>
    <t>65/65</t>
  </si>
  <si>
    <t>17/17</t>
  </si>
  <si>
    <t>2440.922485067416262</t>
  </si>
  <si>
    <t>荔溪乡光明村</t>
  </si>
  <si>
    <t>入股沅陵县佑和生态农业开发公司</t>
  </si>
  <si>
    <t>37/118</t>
  </si>
  <si>
    <t>34/109</t>
  </si>
  <si>
    <t>2450.0540879138925503</t>
  </si>
  <si>
    <t>腊制品加工</t>
  </si>
  <si>
    <t>2460.110880760906652</t>
  </si>
  <si>
    <t>茶叶开发</t>
  </si>
  <si>
    <t>明溪口镇梓木坪村古寨组茶叶开发40亩</t>
  </si>
  <si>
    <t>带动就业，增加农户收入</t>
  </si>
  <si>
    <t>74/302</t>
  </si>
  <si>
    <t>11/36</t>
  </si>
  <si>
    <t>2470.419058324108851</t>
  </si>
  <si>
    <t>沅陵县2022年统筹整合使用财政涉农资金安排项目明细表（基础设施）</t>
  </si>
  <si>
    <t>基础设施合计</t>
  </si>
  <si>
    <t>二0.527739940750967</t>
  </si>
  <si>
    <t>县水利局安全饮水及水利设施建设</t>
  </si>
  <si>
    <t>4858/
17791</t>
  </si>
  <si>
    <t>675/
2037</t>
  </si>
  <si>
    <t>08小计</t>
  </si>
  <si>
    <t>⑻0.54484399393103</t>
  </si>
  <si>
    <t>北溶乡大淇口村供水工程</t>
  </si>
  <si>
    <t>新建水源、蓄水、配水工程，改善农村人口142人42户的饮水问题</t>
  </si>
  <si>
    <t>改善农村人口142人42户的饮水问题</t>
  </si>
  <si>
    <t>42/142</t>
  </si>
  <si>
    <t>6/20</t>
  </si>
  <si>
    <t>10.93885394669696</t>
  </si>
  <si>
    <t>北溶乡董山溪村供水工程</t>
  </si>
  <si>
    <t>新建水源、蓄水、配水工程，改善农村人口69人21户的饮水问题</t>
  </si>
  <si>
    <t>改善农村人口69人21户的饮水问题</t>
  </si>
  <si>
    <t>21/69</t>
  </si>
  <si>
    <t>4/10</t>
  </si>
  <si>
    <t>20.832619300722316</t>
  </si>
  <si>
    <t>北溶乡落坪村供水工程</t>
  </si>
  <si>
    <t>新建水源、蓄水、配水工程，改善农村人口31人9户的饮水问题</t>
  </si>
  <si>
    <t>改善农村人口31人9户的饮水问题</t>
  </si>
  <si>
    <t>9/31</t>
  </si>
  <si>
    <t>2/4</t>
  </si>
  <si>
    <t>30.273918251650383</t>
  </si>
  <si>
    <t>北溶乡洞上坪村供水工程</t>
  </si>
  <si>
    <t>新建水源、蓄水、配水工程，改善农村人口83人25户的饮水问题</t>
  </si>
  <si>
    <t>改善农村人口83人25户的饮水问题</t>
  </si>
  <si>
    <t>25/83</t>
  </si>
  <si>
    <t>40.848404061420786</t>
  </si>
  <si>
    <t>北溶乡竹垭村</t>
  </si>
  <si>
    <t>北溶乡竹垭村供水工程</t>
  </si>
  <si>
    <t>新建水源、蓄水、配水工程，改善农村人口59人18户的饮水问题</t>
  </si>
  <si>
    <t>改善农村人口59人18户的饮水问题</t>
  </si>
  <si>
    <t>18/59</t>
  </si>
  <si>
    <t>50.306441811056597</t>
  </si>
  <si>
    <t>大合坪集镇饮水巩固提升工程</t>
  </si>
  <si>
    <t>新建水源、蓄水、配水工程，改善农村人口151人45户的饮水问题</t>
  </si>
  <si>
    <t>改善农村人口151人45户的饮水问题</t>
  </si>
  <si>
    <t>45/151</t>
  </si>
  <si>
    <t>8/21</t>
  </si>
  <si>
    <t>60.143394719119886</t>
  </si>
  <si>
    <t>杜家坪乡狮子坪村、杜家坪村</t>
  </si>
  <si>
    <t>杜家坪乡狮子坪村、杜家坪村洞庭屋场和水井坡组供水工程</t>
  </si>
  <si>
    <t>新建水源、蓄水、配水工程，改善农村人口56人17户的饮水问题</t>
  </si>
  <si>
    <t>改善农村人口56人17户的饮水问题</t>
  </si>
  <si>
    <t>17/56</t>
  </si>
  <si>
    <t>70.547207446818413</t>
  </si>
  <si>
    <t>杜家坪乡怡溪村供水工程</t>
  </si>
  <si>
    <t>新建水源、蓄水、配水工程，改善农村人口89人27户的饮水问题</t>
  </si>
  <si>
    <t>改善农村人口89人27户的饮水问题</t>
  </si>
  <si>
    <t>27/89</t>
  </si>
  <si>
    <t>4/12</t>
  </si>
  <si>
    <t>80.528966880129925</t>
  </si>
  <si>
    <t>官庄镇宁乡铺村、沃溪村</t>
  </si>
  <si>
    <t>官庄镇宁乡铺村荆竹山片区沃溪村花岩山片区供水工程</t>
  </si>
  <si>
    <t>新建水源、蓄水、配水工程，改善农村人口34人10户的饮水问题</t>
  </si>
  <si>
    <t>改善农村人口34人10户的饮水问题</t>
  </si>
  <si>
    <t>10/34</t>
  </si>
  <si>
    <t>2/5</t>
  </si>
  <si>
    <t>90.985587941073066</t>
  </si>
  <si>
    <t>官庄镇潘香坪村供水工程</t>
  </si>
  <si>
    <t>新建水源、蓄水、配水工程，改善农村人口156人47户的饮水问题</t>
  </si>
  <si>
    <t>改善农村人口156人47户的饮水问题</t>
  </si>
  <si>
    <t>47/156</t>
  </si>
  <si>
    <t>8/22</t>
  </si>
  <si>
    <t>100.925595595383025</t>
  </si>
  <si>
    <t>官庄镇双泉村</t>
  </si>
  <si>
    <t>官庄镇双泉村供水工程</t>
  </si>
  <si>
    <t>新建水源、蓄水、配水工程，改善农村人口105人31户的饮水问题</t>
  </si>
  <si>
    <t>改善农村人口105人31户的饮水问题</t>
  </si>
  <si>
    <t>31/105</t>
  </si>
  <si>
    <t>7/15</t>
  </si>
  <si>
    <t>110.0587057831299085</t>
  </si>
  <si>
    <t>官庄镇铁龙洞村供水工程</t>
  </si>
  <si>
    <t>新建水源、蓄水、配水工程，改善农村人口78人23户的饮水问题</t>
  </si>
  <si>
    <t>改善农村人口78人23户的饮水问题</t>
  </si>
  <si>
    <t>23/78</t>
  </si>
  <si>
    <t>4/11</t>
  </si>
  <si>
    <t>120.387191306658375</t>
  </si>
  <si>
    <t>官庄镇三渡水村</t>
  </si>
  <si>
    <t>官庄镇三渡水村供水工程</t>
  </si>
  <si>
    <t>新建水源、蓄水、配水工程，改善农村人口95人28户的饮水问题</t>
  </si>
  <si>
    <t>改善农村人口95人28户的饮水问题</t>
  </si>
  <si>
    <t>28/95</t>
  </si>
  <si>
    <t>5/13</t>
  </si>
  <si>
    <t>130.0591922289688938</t>
  </si>
  <si>
    <t>官庄镇叶家山村</t>
  </si>
  <si>
    <t>官庄镇叶家山村供水工程</t>
  </si>
  <si>
    <t>新建水源、蓄水、配水工程，改善农村人口66人20户的饮水问题</t>
  </si>
  <si>
    <t>改善农村人口66人20户的饮水问题</t>
  </si>
  <si>
    <t>20/66</t>
  </si>
  <si>
    <t>5/9</t>
  </si>
  <si>
    <t>140.564683688809472</t>
  </si>
  <si>
    <t>借母溪乡曹家村</t>
  </si>
  <si>
    <t>借母溪乡曹家村供水工程</t>
  </si>
  <si>
    <t>新建水源、蓄水、配水工程，改善农村人口42人13户的饮水问题</t>
  </si>
  <si>
    <t>改善农村人口42人13户的饮水问题</t>
  </si>
  <si>
    <t>13/42</t>
  </si>
  <si>
    <t>3/6</t>
  </si>
  <si>
    <t>150.547414562922133</t>
  </si>
  <si>
    <t>借母溪乡符家坪村</t>
  </si>
  <si>
    <t>借母溪乡符家坪村供水工程</t>
  </si>
  <si>
    <t>新建水源、蓄水、配水工程，改善农村人口15人4户的饮水问题</t>
  </si>
  <si>
    <t>改善农村人口15人4户的饮水问题</t>
  </si>
  <si>
    <t>1/2</t>
  </si>
  <si>
    <t>160.8349449832557</t>
  </si>
  <si>
    <t>借母溪乡赵家山村</t>
  </si>
  <si>
    <t>借母溪乡赵家山村供水工程</t>
  </si>
  <si>
    <t>新建水源、蓄水、配水工程，改善农村人口30人9户的饮水问题</t>
  </si>
  <si>
    <t>改善农村人口30人9户的饮水问题</t>
  </si>
  <si>
    <t>170.857268576106703</t>
  </si>
  <si>
    <t>借母溪乡竹坪村供水工程</t>
  </si>
  <si>
    <t>新建水源、蓄水、配水工程，改善农村人口312人93户的饮水问题</t>
  </si>
  <si>
    <t>改善农村人口312人93户的饮水问题</t>
  </si>
  <si>
    <t>93/312</t>
  </si>
  <si>
    <t>17/43</t>
  </si>
  <si>
    <t>180.285681554290528</t>
  </si>
  <si>
    <t>借母溪乡教家坪村供水工程</t>
  </si>
  <si>
    <t>新建水源、蓄水、配水工程，改善农村人口28人8户的饮水问题</t>
  </si>
  <si>
    <t>改善农村人口28人8户的饮水问题</t>
  </si>
  <si>
    <t>8/28</t>
  </si>
  <si>
    <t>190.132678072149921</t>
  </si>
  <si>
    <t>借母溪乡张家村</t>
  </si>
  <si>
    <t>借母溪乡张家村供水工程</t>
  </si>
  <si>
    <t>新建水源、蓄水、配水工程，改善农村人口18人5户的饮水问题</t>
  </si>
  <si>
    <t>改善农村人口18人5户的饮水问题</t>
  </si>
  <si>
    <t>5/18</t>
  </si>
  <si>
    <t>1/3</t>
  </si>
  <si>
    <t>200.971351928324759</t>
  </si>
  <si>
    <t>借母溪乡田家村、寨溪坪、觅水溪</t>
  </si>
  <si>
    <t>借母溪乡田家村、寨溪坪、觅水溪供水工程</t>
  </si>
  <si>
    <t>新建水源、蓄水、配水工程，改善农村人口73人22户的饮水问题</t>
  </si>
  <si>
    <t>改善农村人口73人22户的饮水问题</t>
  </si>
  <si>
    <t>22/73</t>
  </si>
  <si>
    <t>210.778751433657227</t>
  </si>
  <si>
    <t>凉水井镇洞溪村</t>
  </si>
  <si>
    <t>凉水井镇洞溪村供水工程</t>
  </si>
  <si>
    <t>8/20</t>
  </si>
  <si>
    <t>220.869504143842902</t>
  </si>
  <si>
    <t>凉水井镇后坪村</t>
  </si>
  <si>
    <t>凉水井镇后坪村供水工程</t>
  </si>
  <si>
    <t>新建水源、蓄水、配水工程，改善农村人口143人43户的饮水问题</t>
  </si>
  <si>
    <t>改善农村人口143人43户的饮水问题</t>
  </si>
  <si>
    <t>43/143</t>
  </si>
  <si>
    <t>7/20</t>
  </si>
  <si>
    <t>230.0237774734606606</t>
  </si>
  <si>
    <t>凉水井镇云丛洞村蒙福、长龙头供水工程</t>
  </si>
  <si>
    <t>新建水源、蓄水、配水工程，改善农村人口68人20户的饮水问题</t>
  </si>
  <si>
    <t>改善农村人口68人20户的饮水问题</t>
  </si>
  <si>
    <t>20/68</t>
  </si>
  <si>
    <t>240.473076565427903</t>
  </si>
  <si>
    <t>凉水井镇工业新村洞头片区供水工程</t>
  </si>
  <si>
    <t>4/9</t>
  </si>
  <si>
    <t>250.154509859147131</t>
  </si>
  <si>
    <t>凉水井镇上道理村</t>
  </si>
  <si>
    <t>凉水井镇上道理村供水工程</t>
  </si>
  <si>
    <t>新建水源、蓄水、配水工程，改善农村人口347人104户的饮水问题</t>
  </si>
  <si>
    <t>改善农村人口347人104户的饮水问题</t>
  </si>
  <si>
    <t>104/347</t>
  </si>
  <si>
    <t>19/48</t>
  </si>
  <si>
    <t>260.473515826859368</t>
  </si>
  <si>
    <t>凉水井镇莲花坪村</t>
  </si>
  <si>
    <t>凉水井镇莲花坪村供水工程</t>
  </si>
  <si>
    <t>新建水源、蓄水、配水工程，改善农村人口128人38户的饮水问题</t>
  </si>
  <si>
    <t>改善农村人口128人38户的饮水问题</t>
  </si>
  <si>
    <t>38/128</t>
  </si>
  <si>
    <t>7/18</t>
  </si>
  <si>
    <t>270.0544420688957243</t>
  </si>
  <si>
    <t>凉水井镇衙司溪村</t>
  </si>
  <si>
    <t>凉水井镇衙司溪村供水工程</t>
  </si>
  <si>
    <t>新建水源、蓄水、配水工程，改善农村人口87人26户的饮水问题</t>
  </si>
  <si>
    <t>改善农村人口87人26户的饮水问题</t>
  </si>
  <si>
    <t>26/87</t>
  </si>
  <si>
    <t>280.663598182492187</t>
  </si>
  <si>
    <t>凉水井镇工业新村、沅陵镇苦藤铺村</t>
  </si>
  <si>
    <t>凉水井镇工业新村欧家湾片、沅陵镇苦藤铺村祝家山组供水工程</t>
  </si>
  <si>
    <t>新建水源、蓄水、配水工程，改善农村人口125人37户的饮水问题</t>
  </si>
  <si>
    <t>改善农村人口125人37户的饮水问题</t>
  </si>
  <si>
    <t>7/17</t>
  </si>
  <si>
    <t>290.993455164709884</t>
  </si>
  <si>
    <t>凉水井镇冉溪村杜家、坪里、桃子垭供水工程</t>
  </si>
  <si>
    <t>新建水源、蓄水、配水工程，改善农村人口1人0户的饮水问题</t>
  </si>
  <si>
    <t>改善农村人口1人0户的饮水问题</t>
  </si>
  <si>
    <t>1/1</t>
  </si>
  <si>
    <t>300.940329079962057</t>
  </si>
  <si>
    <t>麻溪铺千丘田、马家村</t>
  </si>
  <si>
    <t>麻溪铺千丘田、马家村供水工程维修</t>
  </si>
  <si>
    <t>新建水源、蓄水、配水工程，改善农村人口13人4户的饮水问题</t>
  </si>
  <si>
    <t>改善农村人口13人4户的饮水问题</t>
  </si>
  <si>
    <t>4/13</t>
  </si>
  <si>
    <t>310.0510582671999773</t>
  </si>
  <si>
    <t>麻溪铺镇李家村供水工程</t>
  </si>
  <si>
    <t>新建水源、蓄水、配水工程，改善农村人口86人26户的饮水问题</t>
  </si>
  <si>
    <t>改善农村人口86人26户的饮水问题</t>
  </si>
  <si>
    <t>26/86</t>
  </si>
  <si>
    <t>320.117363899230171</t>
  </si>
  <si>
    <t>马底驿乡白务坪村</t>
  </si>
  <si>
    <t>马底驿乡白务坪村供水工程</t>
  </si>
  <si>
    <t>新建水源、蓄水、配水工程，改善农村人口41人12户的饮水问题</t>
  </si>
  <si>
    <t>改善农村人口41人12户的饮水问题</t>
  </si>
  <si>
    <t>12/41</t>
  </si>
  <si>
    <t>330.337943014226329</t>
  </si>
  <si>
    <t>马底驿乡坪溪村</t>
  </si>
  <si>
    <t>马底驿乡坪溪村供水工程</t>
  </si>
  <si>
    <t>新建水源、蓄水、配水工程，改善农村人口39人12户的饮水问题</t>
  </si>
  <si>
    <t>改善农村人口39人12户的饮水问题</t>
  </si>
  <si>
    <t>12/39</t>
  </si>
  <si>
    <t>340.0126281447293981</t>
  </si>
  <si>
    <t>明溪口镇东水溪村（黄莲界）</t>
  </si>
  <si>
    <t>明溪口镇东水溪村（黄莲界）供水工程</t>
  </si>
  <si>
    <t>新建水源、蓄水、配水工程，改善农村人口17人5户的饮水问题</t>
  </si>
  <si>
    <t>改善农村人口17人5户的饮水问题</t>
  </si>
  <si>
    <t>350.35978793562252</t>
  </si>
  <si>
    <t>明溪口镇东水溪村供水工程</t>
  </si>
  <si>
    <t>新建水源、蓄水、配水工程，改善农村人口175人52户的饮水问题</t>
  </si>
  <si>
    <t>改善农村人口175人52户的饮水问题</t>
  </si>
  <si>
    <t>52/175</t>
  </si>
  <si>
    <t>10/24</t>
  </si>
  <si>
    <t>360.837215182462122</t>
  </si>
  <si>
    <t>明溪口镇铁路坪村供水工程</t>
  </si>
  <si>
    <t>新建水源、蓄水、配水工程，改善农村人口27人8户的饮水问题</t>
  </si>
  <si>
    <t>改善农村人口27人8户的饮水问题</t>
  </si>
  <si>
    <t>8/27</t>
  </si>
  <si>
    <t>3/4</t>
  </si>
  <si>
    <t>370.447167002584652</t>
  </si>
  <si>
    <t>楠木铺乡溶溪村、楠木铺村</t>
  </si>
  <si>
    <t>楠木铺乡溶溪村、楠木铺村供水工程</t>
  </si>
  <si>
    <t>新建水源、蓄水、配水工程，改善农村人口129人39户的饮水问题</t>
  </si>
  <si>
    <t>改善农村人口129人39户的饮水问题</t>
  </si>
  <si>
    <t>39/129</t>
  </si>
  <si>
    <t>380.065068563198764</t>
  </si>
  <si>
    <t>盘古乡盘古村、桂花溪村、跳岩村</t>
  </si>
  <si>
    <t>盘古乡盘古村、桂花溪村、跳岩村供水工程</t>
  </si>
  <si>
    <t>新建水源、蓄水、配水工程，改善农村人口153人46户的饮水问题</t>
  </si>
  <si>
    <t>改善农村人口153人46户的饮水问题</t>
  </si>
  <si>
    <t>46/153</t>
  </si>
  <si>
    <t>390.776193604102414</t>
  </si>
  <si>
    <t>盘古乡青木村溪门桥村</t>
  </si>
  <si>
    <t>盘古乡青木村溪门桥村供水工程</t>
  </si>
  <si>
    <t>新建水源、蓄水、配水工程，改善农村人口62人19户的饮水问题</t>
  </si>
  <si>
    <t>改善农村人口62人19户的饮水问题</t>
  </si>
  <si>
    <t>19/62</t>
  </si>
  <si>
    <t>400.583286931660604</t>
  </si>
  <si>
    <t>盘古乡杨溪村安龙头村</t>
  </si>
  <si>
    <t>盘古乡杨溪村安龙头村供水工程</t>
  </si>
  <si>
    <t>新建水源、蓄水、配水工程，改善农村人口54人16户的饮水问题</t>
  </si>
  <si>
    <t>改善农村人口54人16户的饮水问题</t>
  </si>
  <si>
    <t>16/54</t>
  </si>
  <si>
    <t>3/8</t>
  </si>
  <si>
    <t>410.59136003144813</t>
  </si>
  <si>
    <t>七甲坪镇大桥村供水工程</t>
  </si>
  <si>
    <t>新建水源、蓄水、配水工程，改善农村人口101人30户的饮水问题</t>
  </si>
  <si>
    <t>改善农村人口101人30户的饮水问题</t>
  </si>
  <si>
    <t>30/101</t>
  </si>
  <si>
    <t>6/14</t>
  </si>
  <si>
    <t>420.401859494420412</t>
  </si>
  <si>
    <t>七甲坪镇两河村</t>
  </si>
  <si>
    <t>七甲坪镇两河村供水工程</t>
  </si>
  <si>
    <t>新建水源、蓄水、配水工程，改善农村人口35人10户的饮水问题</t>
  </si>
  <si>
    <t>改善农村人口35人10户的饮水问题</t>
  </si>
  <si>
    <t>10/35</t>
  </si>
  <si>
    <t>430.715838385467684</t>
  </si>
  <si>
    <t>七甲坪镇刘家坪村供水工程</t>
  </si>
  <si>
    <t>新建水源、蓄水、配水工程，改善农村人口94人28户的饮水问题</t>
  </si>
  <si>
    <t>改善农村人口94人28户的饮水问题</t>
  </si>
  <si>
    <t>28/94</t>
  </si>
  <si>
    <t>440.535816115943728</t>
  </si>
  <si>
    <t>七甲坪镇铜鼓村</t>
  </si>
  <si>
    <t>七甲坪镇铜鼓村供水工程</t>
  </si>
  <si>
    <t>新建水源、蓄水、配水工程，改善农村人口112人33户的饮水问题</t>
  </si>
  <si>
    <t>改善农村人口112人33户的饮水问题</t>
  </si>
  <si>
    <t>33/112</t>
  </si>
  <si>
    <t>6/16</t>
  </si>
  <si>
    <t>450.15176086676541</t>
  </si>
  <si>
    <t>七甲坪镇洞溪村</t>
  </si>
  <si>
    <t>七甲坪镇洞溪村供水工程</t>
  </si>
  <si>
    <t>460.958969218131292</t>
  </si>
  <si>
    <t>七甲坪镇洋泗溪村</t>
  </si>
  <si>
    <t>七甲坪镇洋泗溪村供水工程</t>
  </si>
  <si>
    <t>新建水源、蓄水、配水工程，改善农村人口181人54户的饮水问题</t>
  </si>
  <si>
    <t>改善农村人口181人54户的饮水问题</t>
  </si>
  <si>
    <t>54/181</t>
  </si>
  <si>
    <t>470.143998237373146</t>
  </si>
  <si>
    <t>七甲坪镇樟木村</t>
  </si>
  <si>
    <t>七甲坪镇樟木村供水工程</t>
  </si>
  <si>
    <t>新建水源、蓄水、配水工程，改善农村人口8人2户的饮水问题</t>
  </si>
  <si>
    <t>改善农村人口8人2户的饮水问题</t>
  </si>
  <si>
    <t>480.090150705047392</t>
  </si>
  <si>
    <t>七甲坪镇七甲坪社区、伍家社区</t>
  </si>
  <si>
    <t>七甲坪镇七甲坪社区、伍家村自来水厂供水片区供水工程</t>
  </si>
  <si>
    <t>新建水源、蓄水、配水工程，改善农村人口91人27户的饮水问题</t>
  </si>
  <si>
    <t>改善农村人口91人27户的饮水问题</t>
  </si>
  <si>
    <t>27/91</t>
  </si>
  <si>
    <t>490.256148773656898</t>
  </si>
  <si>
    <t>清浪乡打岩坡村供水工程</t>
  </si>
  <si>
    <t>500.690084429961836</t>
  </si>
  <si>
    <t>清浪乡麻栎坡村</t>
  </si>
  <si>
    <t>清浪乡麻栎坡村供水工程</t>
  </si>
  <si>
    <t>新建水源、蓄水、配水工程，改善农村人口260人78户的饮水问题</t>
  </si>
  <si>
    <t>改善农村人口260人78户的饮水问题</t>
  </si>
  <si>
    <t>78/260</t>
  </si>
  <si>
    <t>15/36</t>
  </si>
  <si>
    <t>510.273319542325424</t>
  </si>
  <si>
    <t>清浪乡小云溪村</t>
  </si>
  <si>
    <t>清浪乡小云溪村供水工程</t>
  </si>
  <si>
    <t>新建水源、蓄水、配水工程，改善农村人口4人1户的饮水问题</t>
  </si>
  <si>
    <t>改善农村人口4人1户的饮水问题</t>
  </si>
  <si>
    <t>1/4</t>
  </si>
  <si>
    <t>520.616444259575866</t>
  </si>
  <si>
    <t>清浪乡洞庭溪村供水工程</t>
  </si>
  <si>
    <t>新建水源、蓄水、配水工程，改善农村人口210人63户的饮水问题</t>
  </si>
  <si>
    <t>改善农村人口210人63户的饮水问题</t>
  </si>
  <si>
    <t>63/210</t>
  </si>
  <si>
    <t>12/29</t>
  </si>
  <si>
    <t>530.677451224647647</t>
  </si>
  <si>
    <t>清浪乡毛垭村配水工程</t>
  </si>
  <si>
    <t>540.360689592647828</t>
  </si>
  <si>
    <t>筲箕湾镇筲箕湾社区</t>
  </si>
  <si>
    <t>筲箕湾集镇供水工程</t>
  </si>
  <si>
    <t>550.77547407948778</t>
  </si>
  <si>
    <t>筲箕湾镇洞底村供水工程</t>
  </si>
  <si>
    <t>560.433450912171612</t>
  </si>
  <si>
    <t>筲箕湾镇野柘村供水工程</t>
  </si>
  <si>
    <t>新建水源、蓄水、配水工程，改善农村人口75人22户的饮水问题</t>
  </si>
  <si>
    <t>改善农村人口75人22户的饮水问题</t>
  </si>
  <si>
    <t>22/75</t>
  </si>
  <si>
    <t>570.893993309034081</t>
  </si>
  <si>
    <t>太常</t>
  </si>
  <si>
    <t>太常茶垭村</t>
  </si>
  <si>
    <t>太常乡茶垭村供水工程</t>
  </si>
  <si>
    <t>新建水源、蓄水、配水工程，改善农村人口47人14户的饮水问题</t>
  </si>
  <si>
    <t>改善农村人口47人14户的饮水问题</t>
  </si>
  <si>
    <t>14/47</t>
  </si>
  <si>
    <t>3/7</t>
  </si>
  <si>
    <t>580.539530965543987</t>
  </si>
  <si>
    <t>太常乡朝瓦溪村供水工程</t>
  </si>
  <si>
    <t>新建水源、蓄水、配水工程，改善农村人口92人27户的饮水问题</t>
  </si>
  <si>
    <t>改善农村人口92人27户的饮水问题</t>
  </si>
  <si>
    <t>27/92</t>
  </si>
  <si>
    <t>590.685824739308252</t>
  </si>
  <si>
    <t>太常和平村</t>
  </si>
  <si>
    <t>太常乡和平村供水工程</t>
  </si>
  <si>
    <t>600.50501417234226</t>
  </si>
  <si>
    <t>太常乡黄茶村供水工程</t>
  </si>
  <si>
    <t>610.307974300743416</t>
  </si>
  <si>
    <t>太常罗家村</t>
  </si>
  <si>
    <t>太常乡罗家村供水工程</t>
  </si>
  <si>
    <t>新建水源、蓄水、配水工程，改善农村人口7人2户的饮水问题</t>
  </si>
  <si>
    <t>改善农村人口7人2户的饮水问题</t>
  </si>
  <si>
    <t>2/7</t>
  </si>
  <si>
    <t>620.51065014702725</t>
  </si>
  <si>
    <t>太常黔中郡村</t>
  </si>
  <si>
    <t>太常乡黔中郡村供水工程</t>
  </si>
  <si>
    <t>新建水源、蓄水、配水工程，改善农村人口132人39户的饮水问题</t>
  </si>
  <si>
    <t>改善农村人口132人39户的饮水问题</t>
  </si>
  <si>
    <t>39/132</t>
  </si>
  <si>
    <t>630.160054508132268</t>
  </si>
  <si>
    <t>五强溪镇</t>
  </si>
  <si>
    <t>五强溪镇牛狮坪村</t>
  </si>
  <si>
    <t>五强溪集镇安置区供水工程</t>
  </si>
  <si>
    <t>新建水源、蓄水、配水工程，改善农村人口53人16户的饮水问题</t>
  </si>
  <si>
    <t>改善农村人口53人16户的饮水问题</t>
  </si>
  <si>
    <t>16/53</t>
  </si>
  <si>
    <t>640.0793889407015766</t>
  </si>
  <si>
    <t>五强溪镇辰塘溪村</t>
  </si>
  <si>
    <t>五强溪镇辰塘溪村供水工程</t>
  </si>
  <si>
    <t>650.062189759699911</t>
  </si>
  <si>
    <t>五强溪镇乔子坪社区、麻伊伏社区</t>
  </si>
  <si>
    <t>五强溪镇乔子坪社区、麻伊伏社区供水工程</t>
  </si>
  <si>
    <t>660.744263762026686</t>
  </si>
  <si>
    <t>五强溪镇四合头村供水工程</t>
  </si>
  <si>
    <t>670.699037143690984</t>
  </si>
  <si>
    <t>五强溪镇唐家湾社区供水工程</t>
  </si>
  <si>
    <t>新建水源、蓄水、配水工程，改善农村人口40人12户的饮水问题</t>
  </si>
  <si>
    <t>改善农村人口40人12户的饮水问题</t>
  </si>
  <si>
    <t>680.920484897790175</t>
  </si>
  <si>
    <t>肖家桥乡</t>
  </si>
  <si>
    <t>肖家桥乡大坪村、全家坪村</t>
  </si>
  <si>
    <t>肖家桥乡大坪村、全家坪村供水工程</t>
  </si>
  <si>
    <t>新建水源、蓄水、配水工程，改善农村人口96人29户的饮水问题</t>
  </si>
  <si>
    <t>改善农村人口96人29户的饮水问题</t>
  </si>
  <si>
    <t>29/96</t>
  </si>
  <si>
    <t>690.158290429061721</t>
  </si>
  <si>
    <t>肖家桥乡沿江村</t>
  </si>
  <si>
    <t>肖家桥乡沿江村供水工程</t>
  </si>
  <si>
    <t>新建水源、蓄水、配水工程，改善农村人口75人27户的饮水问题</t>
  </si>
  <si>
    <t>改善农村人口75人27户的饮水问题</t>
  </si>
  <si>
    <t>27/75</t>
  </si>
  <si>
    <t>700.977902668289593</t>
  </si>
  <si>
    <t>沅陵镇龙溪村</t>
  </si>
  <si>
    <t>沅陵镇龙溪村供水工程</t>
  </si>
  <si>
    <t>新建水源、蓄水、配水工程，改善农村人口46人14户的饮水问题</t>
  </si>
  <si>
    <t>改善农村人口46人14户的饮水问题</t>
  </si>
  <si>
    <t>14/46</t>
  </si>
  <si>
    <t>710.944295651167138</t>
  </si>
  <si>
    <t>县水利建设事务中心</t>
  </si>
  <si>
    <t>清浪乡麻栎坡村（杜泉坪片）</t>
  </si>
  <si>
    <t>清浪乡麻栎坡村（杜泉坪片）供水工程</t>
  </si>
  <si>
    <t>新建水源、蓄水、配水工程，改善农村人口139人41户的饮水问题</t>
  </si>
  <si>
    <t>改善农村人口139人41户的饮水问题</t>
  </si>
  <si>
    <t>41/139</t>
  </si>
  <si>
    <t>8/19</t>
  </si>
  <si>
    <t>720.344945294170726</t>
  </si>
  <si>
    <t>清浪乡皇公坪村（鸡公岩组）供水工程改造</t>
  </si>
  <si>
    <t>新建水源、蓄水、配水工程，改善农村人口410人109户的饮水问题</t>
  </si>
  <si>
    <t>改善农村人口410人109户的饮水问题</t>
  </si>
  <si>
    <t>109/410</t>
  </si>
  <si>
    <t>11/37</t>
  </si>
  <si>
    <t>730.697899508731955</t>
  </si>
  <si>
    <t>麻溪铺镇千丘田村（赵家坨、毛家溪及半坡）供水工程</t>
  </si>
  <si>
    <t>新建水源、蓄水、配水工程，改善农村人口351人117户的饮水问题</t>
  </si>
  <si>
    <t>改善农村人口351人117户的饮水问题</t>
  </si>
  <si>
    <t>117/351</t>
  </si>
  <si>
    <t>9/24</t>
  </si>
  <si>
    <t>740.629233675546699</t>
  </si>
  <si>
    <t>太常团枣村</t>
  </si>
  <si>
    <t>太常乡团枣村供水工程（水厂）</t>
  </si>
  <si>
    <t>新建水源、蓄水、配水工程，改善农村人口69人24户的饮水问题</t>
  </si>
  <si>
    <t>改善农村人口69人24户的饮水问题</t>
  </si>
  <si>
    <t>24/69</t>
  </si>
  <si>
    <t>750.729023336693416</t>
  </si>
  <si>
    <t>借母溪乡鲢鱼洞水库除险加固</t>
  </si>
  <si>
    <t>大坝防渗、溢流面板加固和下游坝坡加固处理等</t>
  </si>
  <si>
    <t>改善灌溉面积500亩,保护下游人口1000人</t>
  </si>
  <si>
    <t>300/1000</t>
  </si>
  <si>
    <t>12/50</t>
  </si>
  <si>
    <t>760.860619222064989</t>
  </si>
  <si>
    <t>官庄镇牌楼边村金洲溪河段治理工程</t>
  </si>
  <si>
    <t>浆砌石护岸、护坡等</t>
  </si>
  <si>
    <t>保护农田面积1500亩,保护人口2200人</t>
  </si>
  <si>
    <t>600/2200</t>
  </si>
  <si>
    <t>28/150</t>
  </si>
  <si>
    <t>770.72013505892467</t>
  </si>
  <si>
    <t>2021年度柳杨池水库除险加固</t>
  </si>
  <si>
    <t>大坝坝基坝肩防渗、输水涵洞改造和溢洪道加固等</t>
  </si>
  <si>
    <t>改善灌溉面积300亩,保护下游人口200人</t>
  </si>
  <si>
    <t>70/200</t>
  </si>
  <si>
    <t>780.66826227445476</t>
  </si>
  <si>
    <t>2021年度洞冲溶水库除险加固</t>
  </si>
  <si>
    <t>改善灌溉面积150亩,保护下游人口800人</t>
  </si>
  <si>
    <t>190/800</t>
  </si>
  <si>
    <t>65/200</t>
  </si>
  <si>
    <t>790.990666180998855</t>
  </si>
  <si>
    <t>2021年度庒屋坪水库除险加固</t>
  </si>
  <si>
    <t>改善灌溉面积250亩,保护下游人口150人</t>
  </si>
  <si>
    <t>55/150</t>
  </si>
  <si>
    <t>800.948947852512409</t>
  </si>
  <si>
    <t>2022年度烂泥冲水库除险加固</t>
  </si>
  <si>
    <t>改善灌溉面积180亩,保护下游人口500人</t>
  </si>
  <si>
    <t>110/500</t>
  </si>
  <si>
    <t>6/28</t>
  </si>
  <si>
    <t>810.571562588383496</t>
  </si>
  <si>
    <t>2022年度洞门口水库除险加固</t>
  </si>
  <si>
    <t>改善灌溉面积130亩,保护下游人口100人</t>
  </si>
  <si>
    <t>27/100</t>
  </si>
  <si>
    <t>820.135073488013632</t>
  </si>
  <si>
    <t>2022年度蛇田溶水库除险加固</t>
  </si>
  <si>
    <t>改善灌溉面积210亩,保护下游人口100人</t>
  </si>
  <si>
    <t>24/100</t>
  </si>
  <si>
    <t>830.928993092516971</t>
  </si>
  <si>
    <t>2022年度白香湾水库除险加固</t>
  </si>
  <si>
    <t>改善灌溉面积600亩,保护下游人口400人</t>
  </si>
  <si>
    <t>105/400</t>
  </si>
  <si>
    <t>4/17</t>
  </si>
  <si>
    <t>840.296721349251258</t>
  </si>
  <si>
    <t>2022年度前麻田水库除险加固</t>
  </si>
  <si>
    <t>45/200</t>
  </si>
  <si>
    <t>7/25</t>
  </si>
  <si>
    <t>850.0555579158598762</t>
  </si>
  <si>
    <t>2022年度后麻田水库除险加固</t>
  </si>
  <si>
    <t>改善灌溉面积300亩,保护下游人口250人</t>
  </si>
  <si>
    <t>55/250</t>
  </si>
  <si>
    <t>860.865494004256706</t>
  </si>
  <si>
    <t>凉水井镇、麻溪铺镇</t>
  </si>
  <si>
    <t>兰溪沅陵县治理工程（马家村河道综合整治）</t>
  </si>
  <si>
    <t>保护农田面积2500亩,保护人口1450人</t>
  </si>
  <si>
    <t>350/1450</t>
  </si>
  <si>
    <t>98/300</t>
  </si>
  <si>
    <t>870.679155456147982</t>
  </si>
  <si>
    <t>麻溪铺镇、荔溪乡</t>
  </si>
  <si>
    <t>沅陵县荔溪河河段治理工程</t>
  </si>
  <si>
    <t>保护农田面积1900亩,保护人口3500人</t>
  </si>
  <si>
    <t>850/3500</t>
  </si>
  <si>
    <t>67/270</t>
  </si>
  <si>
    <t>880.68574229394659</t>
  </si>
  <si>
    <t>县交通局农村道路建设</t>
  </si>
  <si>
    <t>28463/
111395</t>
  </si>
  <si>
    <t>7626/
29224</t>
  </si>
  <si>
    <t>09小计</t>
  </si>
  <si>
    <t>⑼0.763741831714197</t>
  </si>
  <si>
    <t>县到乡镇公路建设有限公司</t>
  </si>
  <si>
    <t>五强溪至肖家桥公路一标</t>
  </si>
  <si>
    <t>大修宽5米、长1.348公里</t>
  </si>
  <si>
    <t>2019.05</t>
  </si>
  <si>
    <t>2019.12</t>
  </si>
  <si>
    <t>解决105贫困人口的出行困难或改善25贫困户生产、生活条件等</t>
  </si>
  <si>
    <t>100/420</t>
  </si>
  <si>
    <t>25/105</t>
  </si>
  <si>
    <t>890.312870813362496</t>
  </si>
  <si>
    <t>五强溪镇、清浪乡</t>
  </si>
  <si>
    <t>五强溪至肖家桥公路二标</t>
  </si>
  <si>
    <t>大修宽5米、长1.422公里</t>
  </si>
  <si>
    <t>解决110贫困人口的出行困难或改善28贫困户生产、生活条件等</t>
  </si>
  <si>
    <t>112/440</t>
  </si>
  <si>
    <t>28/110</t>
  </si>
  <si>
    <t>900.256485137759935</t>
  </si>
  <si>
    <t>五强溪至肖家桥公路三标</t>
  </si>
  <si>
    <t>大修宽5米、长1.251公里</t>
  </si>
  <si>
    <t>2020.05</t>
  </si>
  <si>
    <t>2020.09</t>
  </si>
  <si>
    <t>解决102贫困人口的出行困难或改善25贫困户生产、生活条件等</t>
  </si>
  <si>
    <t>25/102</t>
  </si>
  <si>
    <t>910.453626586510538</t>
  </si>
  <si>
    <t>清浪乡、陈家滩乡</t>
  </si>
  <si>
    <t>五强溪至肖家桥公路四标</t>
  </si>
  <si>
    <t>大修宽5米、长2.724公里</t>
  </si>
  <si>
    <t>解决104贫困人口的出行困难或改善27贫困户生产、生活条件等</t>
  </si>
  <si>
    <t>108/416</t>
  </si>
  <si>
    <t>27/104</t>
  </si>
  <si>
    <t>920.0274247296131807</t>
  </si>
  <si>
    <t>清浪乡、肖家桥乡</t>
  </si>
  <si>
    <t>五强溪至肖家桥公路五标</t>
  </si>
  <si>
    <t>大修宽5米、长1.584公里</t>
  </si>
  <si>
    <t>解决116贫困人口的出行困难或改善26贫困户生产、生活条件等</t>
  </si>
  <si>
    <t>104/464</t>
  </si>
  <si>
    <t>26/116</t>
  </si>
  <si>
    <t>930.370589050003879</t>
  </si>
  <si>
    <t>莲花至清浪公路</t>
  </si>
  <si>
    <t>大修宽5米、长1.798公里</t>
  </si>
  <si>
    <t>解决120贫困人口的出行困难或改善30贫困户生产、生活条件等</t>
  </si>
  <si>
    <t>120/480</t>
  </si>
  <si>
    <t>30/120</t>
  </si>
  <si>
    <t>940.645206182644967</t>
  </si>
  <si>
    <t>怀化路桥建设总公司</t>
  </si>
  <si>
    <t>盘古乡丑溪口村</t>
  </si>
  <si>
    <t>丑溪口大桥</t>
  </si>
  <si>
    <t>全桥长208米，桥面宽9米，防撞桥护栏，桥型采用5*40米T梁</t>
  </si>
  <si>
    <t>2020.12</t>
  </si>
  <si>
    <t>解决1128贫困人口的出行困难或改善157贫困户生产、生活条件等</t>
  </si>
  <si>
    <t>628/3036</t>
  </si>
  <si>
    <t>157/506</t>
  </si>
  <si>
    <t>950.469577740450132</t>
  </si>
  <si>
    <t>太常栗坡村</t>
  </si>
  <si>
    <t>板粟坪桥</t>
  </si>
  <si>
    <t>桥全长120米，桥面宽5.5米，防撞桥护栏，现浇T型梁。</t>
  </si>
  <si>
    <t>2020.11</t>
  </si>
  <si>
    <t>解决145贫困人口的出行困难或改善38贫困户生产、生活条件等</t>
  </si>
  <si>
    <t>152/580</t>
  </si>
  <si>
    <t>38/145</t>
  </si>
  <si>
    <t>960.531137595320956</t>
  </si>
  <si>
    <t>光明桥</t>
  </si>
  <si>
    <t>桥全长89.08米（2座），桥面宽5.5米，防撞桥护栏，预应力空心板。</t>
  </si>
  <si>
    <t>2021.09</t>
  </si>
  <si>
    <t>解决122贫困人口的出行困难或改善32贫困户生产、生活条件等</t>
  </si>
  <si>
    <t>128/488</t>
  </si>
  <si>
    <t>32/122</t>
  </si>
  <si>
    <t>970.295448900711611</t>
  </si>
  <si>
    <t>大坪头桥</t>
  </si>
  <si>
    <t>桥全长33米，桥面宽5.5米，防撞桥护栏，现浇空心板。</t>
  </si>
  <si>
    <t>解决153贫困人口的出行困难或改善41贫困户生产、生活条件等</t>
  </si>
  <si>
    <t>164/612</t>
  </si>
  <si>
    <t>41/153</t>
  </si>
  <si>
    <t>980.273811466490766</t>
  </si>
  <si>
    <t>曹家溪至王家寒组窄路加宽</t>
  </si>
  <si>
    <t>硬化宽1.0米、长0.418公里</t>
  </si>
  <si>
    <t>2019.09</t>
  </si>
  <si>
    <t>2019.11</t>
  </si>
  <si>
    <t>解决154贫困人口的出行困难或改善31贫困户生产、生活条件等</t>
  </si>
  <si>
    <t>124/616</t>
  </si>
  <si>
    <t>31/154</t>
  </si>
  <si>
    <t>990.947391174681957</t>
  </si>
  <si>
    <t>黑潭至田家垭窄路加宽</t>
  </si>
  <si>
    <t>硬化宽1.0米、长1.756公里</t>
  </si>
  <si>
    <t>解决141贫困人口的出行困难或改善31贫困户生产、生活条件等</t>
  </si>
  <si>
    <t>124/564</t>
  </si>
  <si>
    <t>31/141</t>
  </si>
  <si>
    <t>1000.225488832813996</t>
  </si>
  <si>
    <t>葫芦江至熊家窄路加宽</t>
  </si>
  <si>
    <t>硬化宽1.0米、长0.959公里</t>
  </si>
  <si>
    <t>解决105贫困人口的出行困难或改善23贫困户生产、生活条件等</t>
  </si>
  <si>
    <t>92/420</t>
  </si>
  <si>
    <t>23/105</t>
  </si>
  <si>
    <t>1010.835657016544283</t>
  </si>
  <si>
    <t>土地垭至舒家溪窄路加宽</t>
  </si>
  <si>
    <t>硬化宽1.0米、长1.158公里</t>
  </si>
  <si>
    <t>解决137贫困人口的出行困难或改善27贫困户生产、生活条件等</t>
  </si>
  <si>
    <t>108/548</t>
  </si>
  <si>
    <t>27/137</t>
  </si>
  <si>
    <t>1020.216571097129423</t>
  </si>
  <si>
    <t>大桃线窄路加宽</t>
  </si>
  <si>
    <t>硬化宽1.0米、长1.632公里</t>
  </si>
  <si>
    <t>解决143贫困人口的出行困难或改善30贫困户生产、生活条件等</t>
  </si>
  <si>
    <t>120/572</t>
  </si>
  <si>
    <t>30/143</t>
  </si>
  <si>
    <t>1030.826995736611664</t>
  </si>
  <si>
    <t>三岔路至大桥窄路加宽</t>
  </si>
  <si>
    <t>硬化宽1.0米、长0.324公里</t>
  </si>
  <si>
    <t>解决112贫困人口的出行困难或改善25贫困户生产、生活条件等</t>
  </si>
  <si>
    <t>100/448</t>
  </si>
  <si>
    <t>25/112</t>
  </si>
  <si>
    <t>1040.266621004262128</t>
  </si>
  <si>
    <t>关杨线窄路加宽</t>
  </si>
  <si>
    <t>硬化宽1.0米、长0.642公里</t>
  </si>
  <si>
    <t>解决148贫困人口的出行困难或改善29贫困户生产、生活条件等</t>
  </si>
  <si>
    <t>116/592</t>
  </si>
  <si>
    <t>29/148</t>
  </si>
  <si>
    <t>1050.0456704659483338</t>
  </si>
  <si>
    <t>金矿至花岩山窄路加宽</t>
  </si>
  <si>
    <t>硬化宽1.0米、长0.976公里</t>
  </si>
  <si>
    <t>解决146贫困人口的出行困难或改善30贫困户生产、生活条件等</t>
  </si>
  <si>
    <t>120/584</t>
  </si>
  <si>
    <t>30/146</t>
  </si>
  <si>
    <t>1060.978754633196209</t>
  </si>
  <si>
    <t>沐抱线窄路加宽</t>
  </si>
  <si>
    <t>硬化宽1.0米、长1.535公里</t>
  </si>
  <si>
    <t>解决138贫困人口的出行困难或改善26贫困户生产、生活条件等</t>
  </si>
  <si>
    <t>104/552</t>
  </si>
  <si>
    <t>26/138</t>
  </si>
  <si>
    <t>1070.747869752110816</t>
  </si>
  <si>
    <t>海牌线窄路加宽</t>
  </si>
  <si>
    <t>硬化宽1.0米、长1.4公里</t>
  </si>
  <si>
    <t>解决112贫困人口的出行困难或改善21贫困户生产、生活条件等</t>
  </si>
  <si>
    <t>84/448</t>
  </si>
  <si>
    <t>21/112</t>
  </si>
  <si>
    <t>1080.726137984357564</t>
  </si>
  <si>
    <t>方子垭至奔溪窄路加宽</t>
  </si>
  <si>
    <t>硬化宽1.0米、长0.76公里</t>
  </si>
  <si>
    <t>解决121贫困人口的出行困难或改善22贫困户生产、生活条件等</t>
  </si>
  <si>
    <t>88/484</t>
  </si>
  <si>
    <t>22/121</t>
  </si>
  <si>
    <t>1090.0770962868422917</t>
  </si>
  <si>
    <t>大麦冲至张铁坪公路窄路加宽工程</t>
  </si>
  <si>
    <t>硬化宽1.0米、长0.27公里</t>
  </si>
  <si>
    <t>解决105贫困人口的出行困难或改善22贫困户生产、生活条件等</t>
  </si>
  <si>
    <t>88/420</t>
  </si>
  <si>
    <t>22/105</t>
  </si>
  <si>
    <t>1100.0979427406166495</t>
  </si>
  <si>
    <t>灰溪村滚水坝至扒潭组</t>
  </si>
  <si>
    <t>硬化宽1.0米、长0.699公里</t>
  </si>
  <si>
    <t>解决115贫困人口的出行困难或改善25贫困户生产、生活条件等</t>
  </si>
  <si>
    <t>100/460</t>
  </si>
  <si>
    <t>25/115</t>
  </si>
  <si>
    <t>1110.957722614082971</t>
  </si>
  <si>
    <t>辰塘溪公路窄路加宽项目变更路段</t>
  </si>
  <si>
    <t>硬化宽1.0米、长0.23公里</t>
  </si>
  <si>
    <t>解决108贫困人口的出行困难或改善23贫困户生产、生活条件等</t>
  </si>
  <si>
    <t>92/432</t>
  </si>
  <si>
    <t>23/108</t>
  </si>
  <si>
    <t>1120.691184526355971</t>
  </si>
  <si>
    <t>望圣西路至洲头窄路加宽</t>
  </si>
  <si>
    <t>硬化宽1.0米、长0.389公里</t>
  </si>
  <si>
    <t>解决100贫困人口的出行困难或改善26贫困户生产、生活条件等</t>
  </si>
  <si>
    <t>104/400</t>
  </si>
  <si>
    <t>26/100</t>
  </si>
  <si>
    <t>1130.160343315967066</t>
  </si>
  <si>
    <t>高跳岩至棕树潭窄路加宽</t>
  </si>
  <si>
    <t>硬化宽1.0米、长0.167公里</t>
  </si>
  <si>
    <t>解决100贫困人口的出行困难或改善25贫困户生产、生活条件等</t>
  </si>
  <si>
    <t>100/400</t>
  </si>
  <si>
    <t>25/100</t>
  </si>
  <si>
    <t>1140.134926496467074</t>
  </si>
  <si>
    <t>乱青线窄路加宽</t>
  </si>
  <si>
    <t>硬化宽1.0米、长1.483公里</t>
  </si>
  <si>
    <t>解决131贫困人口的出行困难或改善32贫困户生产、生活条件等</t>
  </si>
  <si>
    <t>128/524</t>
  </si>
  <si>
    <t>32/131</t>
  </si>
  <si>
    <t>1150.876549808966598</t>
  </si>
  <si>
    <t>塘高线窄路加宽</t>
  </si>
  <si>
    <t>硬化宽1.0米、长0.169公里</t>
  </si>
  <si>
    <t>解决111贫困人口的出行困难或改善27贫困户生产、生活条件等</t>
  </si>
  <si>
    <t>108/444</t>
  </si>
  <si>
    <t>27/111</t>
  </si>
  <si>
    <t>1160.0831113534019285</t>
  </si>
  <si>
    <t>庄田至高洪溪窄路加宽</t>
  </si>
  <si>
    <t>硬化宽1.0米、长0.47公里</t>
  </si>
  <si>
    <t>1170.90182211710052</t>
  </si>
  <si>
    <t>千盘线窄路加宽</t>
  </si>
  <si>
    <t>硬化宽1.0米、长1.194公里</t>
  </si>
  <si>
    <t>解决146贫困人口的出行困难或改善37贫困户生产、生活条件等</t>
  </si>
  <si>
    <t>148/584</t>
  </si>
  <si>
    <t>37/146</t>
  </si>
  <si>
    <t>1180.608700500555695</t>
  </si>
  <si>
    <t>竹园敬老院至芦洞窄路加宽</t>
  </si>
  <si>
    <t>硬化宽1.0米、长0.6公里</t>
  </si>
  <si>
    <t>解决106贫困人口的出行困难或改善27贫困户生产、生活条件等</t>
  </si>
  <si>
    <t>108/424</t>
  </si>
  <si>
    <t>27/106</t>
  </si>
  <si>
    <t>1190.72354801495972</t>
  </si>
  <si>
    <t>四塘线窄路加宽</t>
  </si>
  <si>
    <t>硬化宽1.0米、长0.605公里</t>
  </si>
  <si>
    <t>解决103贫困人口的出行困难或改善26贫困户生产、生活条件等</t>
  </si>
  <si>
    <t>104/412</t>
  </si>
  <si>
    <t>26/103</t>
  </si>
  <si>
    <t>1200.170059562854448</t>
  </si>
  <si>
    <t>清楠线窄路加宽</t>
  </si>
  <si>
    <t>硬化宽1.0米、长0.977公里</t>
  </si>
  <si>
    <t>解决143贫困人口的出行困难或改善36贫困户生产、生活条件等</t>
  </si>
  <si>
    <t>144/572</t>
  </si>
  <si>
    <t>36/143</t>
  </si>
  <si>
    <t>1210.20526283135162</t>
  </si>
  <si>
    <t>马鞍潭村至符家山村公路硬化</t>
  </si>
  <si>
    <t>硬化宽1.0米、长1.166公里</t>
  </si>
  <si>
    <t>解决145贫困人口的出行困难或改善29贫困户生产、生活条件等</t>
  </si>
  <si>
    <t>116/580</t>
  </si>
  <si>
    <t>29/145</t>
  </si>
  <si>
    <t>1220.203006832592238</t>
  </si>
  <si>
    <t>符家山村至双溪村公路维修工程</t>
  </si>
  <si>
    <t>硬化宽1.0米、长0.275公里</t>
  </si>
  <si>
    <t>解决135贫困人口的出行困难或改善33贫困户生产、生活条件等</t>
  </si>
  <si>
    <t>132/540</t>
  </si>
  <si>
    <t>33/135</t>
  </si>
  <si>
    <t>1230.665438445794833</t>
  </si>
  <si>
    <t>洞溪至叶家溪窄路加宽</t>
  </si>
  <si>
    <t>硬化宽1.0米、长1.534公里</t>
  </si>
  <si>
    <t>解决148贫困人口的出行困难或改善34贫困户生产、生活条件等</t>
  </si>
  <si>
    <t>136/592</t>
  </si>
  <si>
    <t>34/148</t>
  </si>
  <si>
    <t>1240.70802406185674</t>
  </si>
  <si>
    <t>官柳线窄路加宽</t>
  </si>
  <si>
    <t>硬化宽1.0米、长0.909公里</t>
  </si>
  <si>
    <t>解决103贫困人口的出行困难或改善29贫困户生产、生活条件等</t>
  </si>
  <si>
    <t>116/412</t>
  </si>
  <si>
    <t>29/103</t>
  </si>
  <si>
    <t>1250.00122314717538918</t>
  </si>
  <si>
    <t>王蒙垭至王家窄路加宽</t>
  </si>
  <si>
    <t>硬化宽1.0米、长0.595公里</t>
  </si>
  <si>
    <t>100/408</t>
  </si>
  <si>
    <t>1260.836771490767307</t>
  </si>
  <si>
    <t>长界村-窄坪村窄路加宽</t>
  </si>
  <si>
    <t>1270.135661123310831</t>
  </si>
  <si>
    <t>廖家山至乌龙嘴</t>
  </si>
  <si>
    <t>路面维修、长0.264公里</t>
  </si>
  <si>
    <t>2019.01</t>
  </si>
  <si>
    <t>解决146贫困人口的出行困难或改善32贫困户生产、生活条件等</t>
  </si>
  <si>
    <t>128/584</t>
  </si>
  <si>
    <t>32/146</t>
  </si>
  <si>
    <t>1280.57857972649247</t>
  </si>
  <si>
    <t>白羊坪至团枣村</t>
  </si>
  <si>
    <t>路面维修、长0.62公里</t>
  </si>
  <si>
    <t>解决116贫困人口的出行困难或改善24贫困户生产、生活条件等</t>
  </si>
  <si>
    <t>96/464</t>
  </si>
  <si>
    <t>24/116</t>
  </si>
  <si>
    <t>1290.964822660402766</t>
  </si>
  <si>
    <t>铺子塘至李家仁</t>
  </si>
  <si>
    <t>路面维修、长0.103公里</t>
  </si>
  <si>
    <t>解决205贫困人口的出行困难或改善41贫困户生产、生活条件等</t>
  </si>
  <si>
    <t>164/820</t>
  </si>
  <si>
    <t>41/205</t>
  </si>
  <si>
    <t>1300.124110225083309</t>
  </si>
  <si>
    <t>罗家村至桃岩头组通畅工程</t>
  </si>
  <si>
    <t>路面维修、长0.328公里</t>
  </si>
  <si>
    <t>解决143贫困人口的出行困难或改善31贫困户生产、生活条件等</t>
  </si>
  <si>
    <t>124/604</t>
  </si>
  <si>
    <t>31/151</t>
  </si>
  <si>
    <t>1310.687334701218739</t>
  </si>
  <si>
    <t>沅陵镇和平村乱岩坪公路维修抢险工程</t>
  </si>
  <si>
    <t>防护工程6.3米</t>
  </si>
  <si>
    <t>解决123贫困人口的出行困难或改善27贫困户生产、生活条件等</t>
  </si>
  <si>
    <t>108/492</t>
  </si>
  <si>
    <t>27/123</t>
  </si>
  <si>
    <t>1320.534232543433515</t>
  </si>
  <si>
    <t>下湾组至铲子坪组公路维修工程</t>
  </si>
  <si>
    <t>路面维修、长0.058公里</t>
  </si>
  <si>
    <t>解决117贫困人口的出行困难或改善26贫困户生产、生活条件等</t>
  </si>
  <si>
    <t>104/468</t>
  </si>
  <si>
    <t>26/117</t>
  </si>
  <si>
    <t>1330.158520457626511</t>
  </si>
  <si>
    <t>深溪口南山新村</t>
  </si>
  <si>
    <t>洞门溪至王家组公路维修工程</t>
  </si>
  <si>
    <t>路面维修、长0.306公里</t>
  </si>
  <si>
    <t>解决166贫困人口的出行困难或改善33贫困户生产、生活条件等</t>
  </si>
  <si>
    <t>132/664</t>
  </si>
  <si>
    <t>33/166</t>
  </si>
  <si>
    <t>1340.756102559660628</t>
  </si>
  <si>
    <t>筲箕湾镇洞底</t>
  </si>
  <si>
    <t>筲箕湾洞底维修项目</t>
  </si>
  <si>
    <t>路面维修、长0.088公里</t>
  </si>
  <si>
    <t>解决113贫困人口的出行困难或改善25贫困户生产、生活条件等</t>
  </si>
  <si>
    <t>100/452</t>
  </si>
  <si>
    <t>25/113</t>
  </si>
  <si>
    <t>1350.342377898901366</t>
  </si>
  <si>
    <t>盘古乡岭头村</t>
  </si>
  <si>
    <t>大秋岩至毛婆山公路维修工程</t>
  </si>
  <si>
    <t>防护工程5.1米</t>
  </si>
  <si>
    <t>1360.157066161347881</t>
  </si>
  <si>
    <t>江溪口村部至侯家坪组</t>
  </si>
  <si>
    <t>路面维修、长0.224公里</t>
  </si>
  <si>
    <t>解决106贫困人口的出行困难或改善24贫困户生产、生活条件等</t>
  </si>
  <si>
    <t>96/424</t>
  </si>
  <si>
    <t>24/106</t>
  </si>
  <si>
    <t>1370.447009662445499</t>
  </si>
  <si>
    <t>官坪盖板涵</t>
  </si>
  <si>
    <t>排水工程2.94米</t>
  </si>
  <si>
    <t>解决117贫困人口的出行困难或改善28贫困户生产、生活条件等</t>
  </si>
  <si>
    <t>112/468</t>
  </si>
  <si>
    <t>28/117</t>
  </si>
  <si>
    <t>1380.349532200393511</t>
  </si>
  <si>
    <t>荔溪乡幸福村</t>
  </si>
  <si>
    <t>钟坡组滚水坝水毁工程</t>
  </si>
  <si>
    <t>排水工程7.5米</t>
  </si>
  <si>
    <t>解决105贫困人口的出行困难或改善21贫困户生产、生活条件等</t>
  </si>
  <si>
    <t>84/420</t>
  </si>
  <si>
    <t>21/105</t>
  </si>
  <si>
    <t>1390.995723048138421</t>
  </si>
  <si>
    <t>刘家塔至张家溪组</t>
  </si>
  <si>
    <t>路面维修、长0.126公里</t>
  </si>
  <si>
    <t>解决127贫困人口的出行困难或改善28贫困户生产、生活条件等</t>
  </si>
  <si>
    <t>112/508</t>
  </si>
  <si>
    <t>28/127</t>
  </si>
  <si>
    <t>1400.594880286810317</t>
  </si>
  <si>
    <t>太平安村至施溪村</t>
  </si>
  <si>
    <t>路面维修、长3.512公里</t>
  </si>
  <si>
    <t>解决112贫困人口的出行困难或改善24贫困户生产、生活条件等</t>
  </si>
  <si>
    <t>96/448</t>
  </si>
  <si>
    <t>24/112</t>
  </si>
  <si>
    <t>1410.611604052021294</t>
  </si>
  <si>
    <t>乡政府至太平安村</t>
  </si>
  <si>
    <t>路面维修、长0.55公里</t>
  </si>
  <si>
    <t>1420.463216128598394</t>
  </si>
  <si>
    <t>摇头组通组路</t>
  </si>
  <si>
    <t>路面维修、长0.021公里</t>
  </si>
  <si>
    <t>解决118贫困人口的出行困难或改善23贫困户生产、生活条件等</t>
  </si>
  <si>
    <t>92/472</t>
  </si>
  <si>
    <t>23/118</t>
  </si>
  <si>
    <t>1430.602506665412655</t>
  </si>
  <si>
    <t>Y421至荆竹溪村</t>
  </si>
  <si>
    <t>路面维修、长0.556公里</t>
  </si>
  <si>
    <t>解决114贫困人口的出行困难或改善22贫困户生产、生活条件等</t>
  </si>
  <si>
    <t>88/456</t>
  </si>
  <si>
    <t>22/114</t>
  </si>
  <si>
    <t>1440.374694426921789</t>
  </si>
  <si>
    <t>大合坪乡庄屋坪村</t>
  </si>
  <si>
    <t>Y421至庄屋坪村</t>
  </si>
  <si>
    <t>路面维修、长0.199公里</t>
  </si>
  <si>
    <t>解决145贫困人口的出行困难或改善32贫困户生产、生活条件等</t>
  </si>
  <si>
    <t>128/580</t>
  </si>
  <si>
    <t>32/145</t>
  </si>
  <si>
    <t>1450.649274588626935</t>
  </si>
  <si>
    <t>七甲坪镇蚕忙村、黄岩坝村</t>
  </si>
  <si>
    <t>蚕忙至黄岩坝村部</t>
  </si>
  <si>
    <t>路面维修、长0.325公里</t>
  </si>
  <si>
    <t>解决149贫困人口的出行困难或改善32贫困户生产、生活条件等</t>
  </si>
  <si>
    <t>128/596</t>
  </si>
  <si>
    <t>32/149</t>
  </si>
  <si>
    <t>1460.13809471845921</t>
  </si>
  <si>
    <t>黄岩坝村部至常德桃源县交界处</t>
  </si>
  <si>
    <t>路面维修、长0.404公里</t>
  </si>
  <si>
    <t>解决123贫困人口的出行困难或改善25贫困户生产、生活条件等</t>
  </si>
  <si>
    <t>100/492</t>
  </si>
  <si>
    <t>25/123</t>
  </si>
  <si>
    <t>1470.252793600868621</t>
  </si>
  <si>
    <t>官庄至小院子公路</t>
  </si>
  <si>
    <t>路面维修、长0.171公里</t>
  </si>
  <si>
    <t>解决125贫困人口的出行困难或改善29贫困户生产、生活条件等</t>
  </si>
  <si>
    <t>116/500</t>
  </si>
  <si>
    <t>29/125</t>
  </si>
  <si>
    <t>1480.674776178985161</t>
  </si>
  <si>
    <t>肖家桥至高原</t>
  </si>
  <si>
    <t>路面维修、长0.686公里</t>
  </si>
  <si>
    <t>解决121贫困人口的出行困难或改善26贫困户生产、生活条件等</t>
  </si>
  <si>
    <t>104/484</t>
  </si>
  <si>
    <t>26/121</t>
  </si>
  <si>
    <t>1490.992060946890409</t>
  </si>
  <si>
    <t>坪头院组至小坪组路面处理</t>
  </si>
  <si>
    <t>路面维修、长0.351公里</t>
  </si>
  <si>
    <t>解决105贫困人口的出行困难或改善24贫困户生产、生活条件等</t>
  </si>
  <si>
    <t>95/420</t>
  </si>
  <si>
    <t>24/105</t>
  </si>
  <si>
    <t>1500.243688576177042</t>
  </si>
  <si>
    <t>X008至柳林村</t>
  </si>
  <si>
    <t>路面维修、长1.635公里</t>
  </si>
  <si>
    <t>解决102贫困人口的出行困难或改善24贫困户生产、生活条件等</t>
  </si>
  <si>
    <t>96/408</t>
  </si>
  <si>
    <t>24/102</t>
  </si>
  <si>
    <t>1510.895703813351412</t>
  </si>
  <si>
    <t>碑岩山村至金溪村乡道至坳头村</t>
  </si>
  <si>
    <t>路面维修、长1.403公里</t>
  </si>
  <si>
    <t>解决130贫困人口的出行困难或改善27贫困户生产、生活条件等</t>
  </si>
  <si>
    <t>108/520</t>
  </si>
  <si>
    <t>27/130</t>
  </si>
  <si>
    <t>1520.215527713437468</t>
  </si>
  <si>
    <t>验匠湾至沙金滩村</t>
  </si>
  <si>
    <t>路面维修、长0.329公里</t>
  </si>
  <si>
    <t>解决135贫困人口的出行困难或改善32贫困户生产、生活条件等</t>
  </si>
  <si>
    <t>128/540</t>
  </si>
  <si>
    <t>32/135</t>
  </si>
  <si>
    <t>1530.389914477259206</t>
  </si>
  <si>
    <t>团枣村洞门口至周家大溪</t>
  </si>
  <si>
    <t>路面维修、长0.133公里</t>
  </si>
  <si>
    <t>1540.315740963703229</t>
  </si>
  <si>
    <t>团枣村碑岩山至水塔坪</t>
  </si>
  <si>
    <t>路面维修、长0.096公里</t>
  </si>
  <si>
    <t>解决132贫困人口的出行困难或改善31贫困户生产、生活条件等</t>
  </si>
  <si>
    <t>124/528</t>
  </si>
  <si>
    <t>31/132</t>
  </si>
  <si>
    <t>1550.410108032298573</t>
  </si>
  <si>
    <t>用坪至九龙山</t>
  </si>
  <si>
    <t>路面维修、长0.018公里</t>
  </si>
  <si>
    <t>解决115贫困人口的出行困难或改善27贫困户生产、生活条件等</t>
  </si>
  <si>
    <t>108/460</t>
  </si>
  <si>
    <t>27/115</t>
  </si>
  <si>
    <t>1560.754415731472141</t>
  </si>
  <si>
    <t>盘古乡荔溪口村</t>
  </si>
  <si>
    <t>岭头村至荔溪口村</t>
  </si>
  <si>
    <t>路面维修、长0.149公里</t>
  </si>
  <si>
    <t>解决129贫困人口的出行困难或改善30贫困户生产、生活条件等</t>
  </si>
  <si>
    <t>120/516</t>
  </si>
  <si>
    <t>30/129</t>
  </si>
  <si>
    <t>1570.340695526911376</t>
  </si>
  <si>
    <t>凉水井镇法官塘村</t>
  </si>
  <si>
    <t>松溪桥至法官塘</t>
  </si>
  <si>
    <t>路面维修、长2.466公里</t>
  </si>
  <si>
    <t>解决116贫困人口的出行困难或改善27贫困户生产、生活条件等</t>
  </si>
  <si>
    <t>108/464</t>
  </si>
  <si>
    <t>27/116</t>
  </si>
  <si>
    <t>1580.123402641924807</t>
  </si>
  <si>
    <t>凉水井镇张家滩村</t>
  </si>
  <si>
    <t>G241凉渭线</t>
  </si>
  <si>
    <t>路面维修、长0.963公里</t>
  </si>
  <si>
    <t>解决104贫困人口的出行困难或改善25贫困户生产、生活条件等</t>
  </si>
  <si>
    <t>100/416</t>
  </si>
  <si>
    <t>25/104</t>
  </si>
  <si>
    <t>1590.316039043267162</t>
  </si>
  <si>
    <t>凉水井镇寺田坪村</t>
  </si>
  <si>
    <t>莲花坪至寺田坪</t>
  </si>
  <si>
    <t>路面维修、长0.956公里</t>
  </si>
  <si>
    <t>解决100贫困人口的出行困难或改善24贫困户生产、生活条件等</t>
  </si>
  <si>
    <t>96/400</t>
  </si>
  <si>
    <t>1600.0300898569459371</t>
  </si>
  <si>
    <t>荔溪乡高家村</t>
  </si>
  <si>
    <t>幸福至高家</t>
  </si>
  <si>
    <t>路面维修、长0.392公里</t>
  </si>
  <si>
    <t>解决112贫困人口的出行困难或改善26贫困户生产、生活条件等</t>
  </si>
  <si>
    <t>104/448</t>
  </si>
  <si>
    <t>26/112</t>
  </si>
  <si>
    <t>1610.139043189872599</t>
  </si>
  <si>
    <t>桐油坪至塘冲公路损害维修工程</t>
  </si>
  <si>
    <t>路面维修、长0.499公里</t>
  </si>
  <si>
    <t>解决124贫困人口的出行困难或改善30贫困户生产、生活条件等</t>
  </si>
  <si>
    <t>120/496</t>
  </si>
  <si>
    <t>30/124</t>
  </si>
  <si>
    <t>1620.0486270155758031</t>
  </si>
  <si>
    <t>清浪乡胜平村</t>
  </si>
  <si>
    <t>胜平村于家至李家组</t>
  </si>
  <si>
    <t>路面维修、长0.076公里</t>
  </si>
  <si>
    <t>解决125贫困人口的出行困难或改善30贫困户生产、生活条件等</t>
  </si>
  <si>
    <t>120/500</t>
  </si>
  <si>
    <t>30/125</t>
  </si>
  <si>
    <t>1630.217240516928532</t>
  </si>
  <si>
    <t>官庄镇小院子</t>
  </si>
  <si>
    <t>官庄至小院子公路（支线）</t>
  </si>
  <si>
    <t>路面维修、长0.083公里</t>
  </si>
  <si>
    <t>解决131贫困人口的出行困难或改善27贫困户生产、生活条件等</t>
  </si>
  <si>
    <t>108/524</t>
  </si>
  <si>
    <t>27/131</t>
  </si>
  <si>
    <t>1640.497824680340136</t>
  </si>
  <si>
    <t>筲箕湾镇金华山村</t>
  </si>
  <si>
    <t>蒋家村至金华山水毁工程</t>
  </si>
  <si>
    <t>路面维修、长0.537公里</t>
  </si>
  <si>
    <t>解决115贫困人口的出行困难或改善26贫困户生产、生活条件等</t>
  </si>
  <si>
    <t>104/460</t>
  </si>
  <si>
    <t>26/115</t>
  </si>
  <si>
    <t>1650.280809900300778</t>
  </si>
  <si>
    <t>凉水井镇棉花坪</t>
  </si>
  <si>
    <t>棉花坪至李家巷莫家组</t>
  </si>
  <si>
    <t>路面维修、长0.571公里</t>
  </si>
  <si>
    <t>解决106贫困人口的出行困难或改善25贫困户生产、生活条件等</t>
  </si>
  <si>
    <t>100/424</t>
  </si>
  <si>
    <t>25/106</t>
  </si>
  <si>
    <t>1660.689044920052991</t>
  </si>
  <si>
    <t>张家通组公路维修</t>
  </si>
  <si>
    <t>路面维修、长0.196公里</t>
  </si>
  <si>
    <t>解决112贫困人口的出行困难或改善28贫困户生产、生活条件等</t>
  </si>
  <si>
    <t>112/448</t>
  </si>
  <si>
    <t>28/112</t>
  </si>
  <si>
    <t>1670.797849134951277</t>
  </si>
  <si>
    <t>银江溪组水毁抢险</t>
  </si>
  <si>
    <t>路面维修、长1.394公里</t>
  </si>
  <si>
    <t>1680.0410917714995722</t>
  </si>
  <si>
    <t>修溪村委会至白竹溪组水毁</t>
  </si>
  <si>
    <t>路面维修、长0.167公里</t>
  </si>
  <si>
    <t>解决134贫困人口的出行困难或改善31贫困户生产、生活条件等</t>
  </si>
  <si>
    <t>124/536</t>
  </si>
  <si>
    <t>31/134</t>
  </si>
  <si>
    <t>1690.849123321574023</t>
  </si>
  <si>
    <t>曹家村旧溪口至旧一组</t>
  </si>
  <si>
    <t>路面维修、长0.127公里</t>
  </si>
  <si>
    <t>1700.581395288155171</t>
  </si>
  <si>
    <t>借母溪乡管山村</t>
  </si>
  <si>
    <t>管山村至军大坪</t>
  </si>
  <si>
    <t>路面维修、长1.149公里</t>
  </si>
  <si>
    <t>解决101贫困人口的出行困难或改善25贫困户生产、生活条件等</t>
  </si>
  <si>
    <t>100/404</t>
  </si>
  <si>
    <t>25/101</t>
  </si>
  <si>
    <t>1710.653812463407312</t>
  </si>
  <si>
    <t>二酉乡戈洞村</t>
  </si>
  <si>
    <t>戈洞村通畅公路滚水坝</t>
  </si>
  <si>
    <t>排水工程18米</t>
  </si>
  <si>
    <t>1720.13379160077624</t>
  </si>
  <si>
    <t>辽头组组级公路</t>
  </si>
  <si>
    <t>路面维修、长0.029公里</t>
  </si>
  <si>
    <t>解决118贫困人口的出行困难或改善27贫困户生产、生活条件等</t>
  </si>
  <si>
    <t>108/468</t>
  </si>
  <si>
    <t>27/117</t>
  </si>
  <si>
    <t>1730.869498017335726</t>
  </si>
  <si>
    <t>二酉乡桐木溪村</t>
  </si>
  <si>
    <t>杨柳垭至桐木溪公路损害维修项目</t>
  </si>
  <si>
    <t>路面维修、长0.525公里</t>
  </si>
  <si>
    <t>解决132贫困人口的出行困难或改善26贫困户生产、生活条件等</t>
  </si>
  <si>
    <t>104/528</t>
  </si>
  <si>
    <t>26/132</t>
  </si>
  <si>
    <t>1740.341408854839625</t>
  </si>
  <si>
    <t>落鹤坪至杨柳垭公路损害维修项目</t>
  </si>
  <si>
    <t>路面维修、长0.633公里</t>
  </si>
  <si>
    <t>1750.183434983494736</t>
  </si>
  <si>
    <t>二酉乡荷叶坪村</t>
  </si>
  <si>
    <t>田冲坪至万家组新增滚水坝</t>
  </si>
  <si>
    <t>排水工程26.393米</t>
  </si>
  <si>
    <t>解决103贫困人口的出行困难或改善22贫困户生产、生活条件等</t>
  </si>
  <si>
    <t>88/412</t>
  </si>
  <si>
    <t>22/103</t>
  </si>
  <si>
    <t>1760.761051906977244</t>
  </si>
  <si>
    <t>落坪桥头至董山溪村委会道路维修工程</t>
  </si>
  <si>
    <t>路面维修、长1.963公里</t>
  </si>
  <si>
    <t>1770.254923788201066</t>
  </si>
  <si>
    <t>肖家桥乡高原</t>
  </si>
  <si>
    <t>肖家桥至高原增量</t>
  </si>
  <si>
    <t>路面维修、长2.767公里</t>
  </si>
  <si>
    <t>解决122贫困人口的出行困难或改善25贫困户生产、生活条件等</t>
  </si>
  <si>
    <t>100/488</t>
  </si>
  <si>
    <t>25/122</t>
  </si>
  <si>
    <t>1780.511660029943904</t>
  </si>
  <si>
    <t>楠木铺乡常德湖村</t>
  </si>
  <si>
    <t>常德湖至楠木铺增量</t>
  </si>
  <si>
    <t>路面维修、长1.775公里</t>
  </si>
  <si>
    <t>解决140贫困人口的出行困难或改善28贫困户生产、生活条件等</t>
  </si>
  <si>
    <t>112/560</t>
  </si>
  <si>
    <t>28/140</t>
  </si>
  <si>
    <t>1790.77801446665882</t>
  </si>
  <si>
    <t>大金坪村1-2组滚水坝</t>
  </si>
  <si>
    <t>排水工程224米</t>
  </si>
  <si>
    <t>1800.738822368861014</t>
  </si>
  <si>
    <t>马底驿滑坡处置工程</t>
  </si>
  <si>
    <t>防护工程32.394米</t>
  </si>
  <si>
    <t>解决111贫困人口的出行困难或改善26贫困户生产、生活条件等</t>
  </si>
  <si>
    <t>104/444</t>
  </si>
  <si>
    <t>26/111</t>
  </si>
  <si>
    <t>1810.842603359803152</t>
  </si>
  <si>
    <t>明溪口镇政府</t>
  </si>
  <si>
    <t>古寨至竹园组</t>
  </si>
  <si>
    <t>硬化宽3.5米、长0.15公里</t>
  </si>
  <si>
    <t>中央省级</t>
  </si>
  <si>
    <t>1820.607087256725946</t>
  </si>
  <si>
    <t>杨家潭至北溶通达</t>
  </si>
  <si>
    <t>新建宽5.5米、长0.874公里通达。</t>
  </si>
  <si>
    <t>解决101贫困人口的出行困难，改善24贫困户生产、生活条件等</t>
  </si>
  <si>
    <t>96/404</t>
  </si>
  <si>
    <t>24/101</t>
  </si>
  <si>
    <t>1830.473598697139965</t>
  </si>
  <si>
    <t>杨家潭至油坊湾公路</t>
  </si>
  <si>
    <t>硬化宽4.5米、长1.05公里通畅。</t>
  </si>
  <si>
    <t>2021.05</t>
  </si>
  <si>
    <t>解决116贫困人口的出行困难，改善26贫困户生产、生活条件等</t>
  </si>
  <si>
    <t>1840.404599624856345</t>
  </si>
  <si>
    <t>九岩溪至老北溶集镇</t>
  </si>
  <si>
    <t>硬化宽4.5米、长0.81公里通畅。</t>
  </si>
  <si>
    <t>解决102贫困人口的出行困难，改善23贫困户生产、生活条件等</t>
  </si>
  <si>
    <t>92/408</t>
  </si>
  <si>
    <t>23/102</t>
  </si>
  <si>
    <t>1850.695908932647939</t>
  </si>
  <si>
    <t>九家堡组人行桥</t>
  </si>
  <si>
    <t>桥长0.42米，桥面宽1.5米。</t>
  </si>
  <si>
    <t>解决115贫困人口的出行困难，改善26贫困户生产、生活条件等</t>
  </si>
  <si>
    <t>1860.381240938895752</t>
  </si>
  <si>
    <t>荔溪口村新村部</t>
  </si>
  <si>
    <t>硬化宽4.5米、长0.248公里</t>
  </si>
  <si>
    <t>解决110贫困人口的出行困难或改善26贫困户生产、生活条件等</t>
  </si>
  <si>
    <t>104/440</t>
  </si>
  <si>
    <t>26/110</t>
  </si>
  <si>
    <t>1870.17590649602353</t>
  </si>
  <si>
    <t>石坪至樟木公路窄路加宽</t>
  </si>
  <si>
    <t>硬化宽1.0米、长0.352公里</t>
  </si>
  <si>
    <t>解决113贫困人口的出行困难或改善贫困24户生产、生活条件等</t>
  </si>
  <si>
    <t>96/452</t>
  </si>
  <si>
    <t>24/113</t>
  </si>
  <si>
    <t>1880.551810960327195</t>
  </si>
  <si>
    <t>二酉乡四方村</t>
  </si>
  <si>
    <t>四方溪至活龙口通达水毁抢险</t>
  </si>
  <si>
    <t>修建钢筋混凝土盖板涵及挡土墙</t>
  </si>
  <si>
    <t>解决128贫困人口的出行困难或改善26贫困户生产、生活条件等</t>
  </si>
  <si>
    <t>104/512</t>
  </si>
  <si>
    <t>26/128</t>
  </si>
  <si>
    <t>1890.932217857791726</t>
  </si>
  <si>
    <t>明溪口镇高砌头村、梓木坪村</t>
  </si>
  <si>
    <t>高砌头至梓木坪公路水毁抢险</t>
  </si>
  <si>
    <t>路面换板、修建挡土墙</t>
  </si>
  <si>
    <t>2020.01</t>
  </si>
  <si>
    <t>解决133贫困人口的出行困难或改善28贫困户生产、生活条件等</t>
  </si>
  <si>
    <t>112/532</t>
  </si>
  <si>
    <t>28/133</t>
  </si>
  <si>
    <t>1900.109507466649082</t>
  </si>
  <si>
    <t>凉水镇徐家村老政府至钟家组通达宽4.5米、长0.528公里</t>
  </si>
  <si>
    <t>钟家组</t>
  </si>
  <si>
    <t>新建宽4.5米、长0.158公里</t>
  </si>
  <si>
    <t>2019.04</t>
  </si>
  <si>
    <t>2019.07</t>
  </si>
  <si>
    <t>解决138贫困人口的出行困难或改善42贫困户生产、生活条件等</t>
  </si>
  <si>
    <t>168/552</t>
  </si>
  <si>
    <t>42/138</t>
  </si>
  <si>
    <t>1910.742525488694404</t>
  </si>
  <si>
    <t>盘古乡小澎村</t>
  </si>
  <si>
    <t>小龙溪至小龙头公路通畅</t>
  </si>
  <si>
    <t>硬化宽4.5米、长0.135公里通畅。</t>
  </si>
  <si>
    <t>1920.560827666655217</t>
  </si>
  <si>
    <t>红岩排组公路通畅</t>
  </si>
  <si>
    <t>硬化宽3.5米、长0.3公里通畅。</t>
  </si>
  <si>
    <t>1930.921721319372933</t>
  </si>
  <si>
    <t>坳头园组公路窄路加宽</t>
  </si>
  <si>
    <t>硬化宽1.0米、长0.18公里</t>
  </si>
  <si>
    <t>解决155贫困人口的出行困难或改善38贫困户生产、生活条件等</t>
  </si>
  <si>
    <t>152/620</t>
  </si>
  <si>
    <t>38/155</t>
  </si>
  <si>
    <t>1940.949737638293464</t>
  </si>
  <si>
    <t>二酉乡溪地坪村</t>
  </si>
  <si>
    <t>新地坪组</t>
  </si>
  <si>
    <t>硬化宽3.5米、长0.75公里</t>
  </si>
  <si>
    <t>1950.40599174157973</t>
  </si>
  <si>
    <t>马底驿乡喜眉村村</t>
  </si>
  <si>
    <t>周家组防洪堤公路处险</t>
  </si>
  <si>
    <t>硬化宽4.5米、长0.245公里</t>
  </si>
  <si>
    <t>1960.333209888577077</t>
  </si>
  <si>
    <t>五强溪镇柳林汊村</t>
  </si>
  <si>
    <t>怡元街至中汤溪</t>
  </si>
  <si>
    <t>加宽硬化1米、长0.32公里</t>
  </si>
  <si>
    <t>1970.570626837209946</t>
  </si>
  <si>
    <t>农村客运</t>
  </si>
  <si>
    <t>新建招呼站10个</t>
  </si>
  <si>
    <t>1980.222687378410179</t>
  </si>
  <si>
    <t>盘古乡红岩村</t>
  </si>
  <si>
    <t>大冲至界山田组</t>
  </si>
  <si>
    <t>硬化长1.35公里、宽3.5米</t>
  </si>
  <si>
    <t>1990.977284460582423</t>
  </si>
  <si>
    <t>苏岔堉至沙岭岗组</t>
  </si>
  <si>
    <t>硬化长1.3公里、宽3.5米</t>
  </si>
  <si>
    <t>2000.831398291099354</t>
  </si>
  <si>
    <t>清浪乡小云村</t>
  </si>
  <si>
    <t>小云村新村部</t>
  </si>
  <si>
    <t>硬化宽3.5米、长0.0116公里</t>
  </si>
  <si>
    <t>2020.10</t>
  </si>
  <si>
    <t>解决109贫困人口的出行困难或改善26贫困户生产、生活条件等</t>
  </si>
  <si>
    <t>104/436</t>
  </si>
  <si>
    <t>26/109</t>
  </si>
  <si>
    <t>2010.417484856750693</t>
  </si>
  <si>
    <t>荔溪乡谢村红山坡至白岩溪组通达宽4.5米、长0.9225公里</t>
  </si>
  <si>
    <t>红山坡至白岩溪组通达</t>
  </si>
  <si>
    <t>新建宽4.5米、长0.177公里</t>
  </si>
  <si>
    <t>2020.976951480582728</t>
  </si>
  <si>
    <t>借母溪乡曹家溪村子母溶组通达宽4.5米、长0.7563公里</t>
  </si>
  <si>
    <t>子母溶组通达</t>
  </si>
  <si>
    <t>新建宽4.5米、长0.139公里</t>
  </si>
  <si>
    <t>2030.525790329226759</t>
  </si>
  <si>
    <t>借母溪乡曹家溪村马料水组通达宽4.5米、长0.24公里</t>
  </si>
  <si>
    <t>马料水组通达</t>
  </si>
  <si>
    <t>新建宽4.5米、长0.103公里</t>
  </si>
  <si>
    <t>解决107贫困人口的出行困难或改善26贫困户生产、生活条件等</t>
  </si>
  <si>
    <t>104/428</t>
  </si>
  <si>
    <t>26/107</t>
  </si>
  <si>
    <t>2040.81422114514972</t>
  </si>
  <si>
    <t>盘古乡盘古村岩溶至上下黑组通达宽4.5米、长1.872公里</t>
  </si>
  <si>
    <t>岩溶至上下黑组通达</t>
  </si>
  <si>
    <t>新建宽4.5米、长0.642公里</t>
  </si>
  <si>
    <t>解决133贫困人口的出行困难或改善38贫困户生产、生活条件等</t>
  </si>
  <si>
    <t>152/532</t>
  </si>
  <si>
    <t>38/133</t>
  </si>
  <si>
    <t>2050.819783736210226</t>
  </si>
  <si>
    <t>荔溪乡幸福村长坡至钟湾沿河防洪堤通达宽4.5米、长0.278公里及40米长滚水坝</t>
  </si>
  <si>
    <t>长坡至钟湾沿河防洪堤通达</t>
  </si>
  <si>
    <t>新建宽4.5米、长0.03公里及40米长滚水坝。</t>
  </si>
  <si>
    <t>解决123贫困人口的出行困难或改善33贫困户生产、生活条件等</t>
  </si>
  <si>
    <t>132/492</t>
  </si>
  <si>
    <t>33/123</t>
  </si>
  <si>
    <t>2060.806345922367604</t>
  </si>
  <si>
    <t>北溶乡大淇口村怡溪口至松溪口通达宽4.5米、长3.1654公里及48米长3个滚水坝。</t>
  </si>
  <si>
    <t>大淇口村怡溪口至松溪口通达</t>
  </si>
  <si>
    <t>新建宽4.5米、长0.375公里及48米长3个滚水坝。</t>
  </si>
  <si>
    <t>解决120贫困人口的出行困难或改善36贫困户生产、生活条件等</t>
  </si>
  <si>
    <t>144/480</t>
  </si>
  <si>
    <t>36/120</t>
  </si>
  <si>
    <t>2070.795868769580434</t>
  </si>
  <si>
    <t>北溶乡大淇口村新村部至大淇口通达宽4.5米、长0.52公里。</t>
  </si>
  <si>
    <t>大淇口村新村部至大淇口通达</t>
  </si>
  <si>
    <t>新建宽4.5米、长0.1公里</t>
  </si>
  <si>
    <t>2080.505931116461692</t>
  </si>
  <si>
    <t>北溶乡大淇口村怡溪口至松溪口通达宽4.5米、长26米长滚水坝。</t>
  </si>
  <si>
    <t>怡溪口至松溪口公路滚水坝通达工程</t>
  </si>
  <si>
    <t>新建宽4.5米、长0.192公里及40米长滚水坝。</t>
  </si>
  <si>
    <t>2090.26487781653652</t>
  </si>
  <si>
    <t>落仙处至王家大院</t>
  </si>
  <si>
    <t>路面改造维修长4.689公里</t>
  </si>
  <si>
    <t>2021.12</t>
  </si>
  <si>
    <t>解决123贫困人口的出行困难或改善26贫困户生产、生活条件等</t>
  </si>
  <si>
    <t>104/492</t>
  </si>
  <si>
    <t>26/123</t>
  </si>
  <si>
    <t>2100.679823861629188</t>
  </si>
  <si>
    <t>王家大院至亭子界至黄草尾至G241国道石板路修缮</t>
  </si>
  <si>
    <t>路面维修长4.652公里</t>
  </si>
  <si>
    <t>解决118贫困人口的出行困难或改善25贫困户生产、生活条件等</t>
  </si>
  <si>
    <t>100/472</t>
  </si>
  <si>
    <t>25/118</t>
  </si>
  <si>
    <t>2110.117815355804815</t>
  </si>
  <si>
    <t>辰州坪至辰龙关</t>
  </si>
  <si>
    <t>新建长2.9公里通达、通畅</t>
  </si>
  <si>
    <t>2120.183831891942921</t>
  </si>
  <si>
    <t>明溪口镇近岩溶村</t>
  </si>
  <si>
    <t>牯牛岩至猫垭、猫垭至桃子垭公路通畅</t>
  </si>
  <si>
    <t>硬化宽0.715米、长1.27公里</t>
  </si>
  <si>
    <t>2130.0391712378991096</t>
  </si>
  <si>
    <t>李公溪组公路窄路加宽</t>
  </si>
  <si>
    <t>硬化宽1.0米、长0.205公里</t>
  </si>
  <si>
    <t>2140.4832824673272</t>
  </si>
  <si>
    <t>凉水井镇涟泗溪村</t>
  </si>
  <si>
    <t>碎子坪组至岩底公路通畅</t>
  </si>
  <si>
    <t>硬化宽4.5米、长0.931公里</t>
  </si>
  <si>
    <t>2150.483015923194058</t>
  </si>
  <si>
    <t>沅陵镇、二酉乡、明溪口镇</t>
  </si>
  <si>
    <t>沅陵至凤滩公路</t>
  </si>
  <si>
    <t>智能储能自反光太阳能地标项目长17.5公里</t>
  </si>
  <si>
    <t>2020.07</t>
  </si>
  <si>
    <t>解决156贫困人口的出行困难或改善42贫困户生产、生活条件等</t>
  </si>
  <si>
    <t>168/624</t>
  </si>
  <si>
    <t>42/156</t>
  </si>
  <si>
    <t>2160.45349808920278</t>
  </si>
  <si>
    <t>麻溪铺镇四方头村</t>
  </si>
  <si>
    <t>四方头村四组公路通畅</t>
  </si>
  <si>
    <t>硬化宽3.5米、长0.34公里</t>
  </si>
  <si>
    <t>2170.464092059774054</t>
  </si>
  <si>
    <t>唐家湾社区杉木育至土地育公路硬化</t>
  </si>
  <si>
    <t>硬化宽3.5米、长1.161公里</t>
  </si>
  <si>
    <t>2021.08</t>
  </si>
  <si>
    <t>解决122贫困人口的出行困难或改善28贫困户生产、生活条件等</t>
  </si>
  <si>
    <t>112/488</t>
  </si>
  <si>
    <t>28/122</t>
  </si>
  <si>
    <t>2180.588195425524006</t>
  </si>
  <si>
    <t>五强溪镇夸父山村</t>
  </si>
  <si>
    <t>夸父山村明月山隧道除险维修</t>
  </si>
  <si>
    <t>隧道维修长3.54米</t>
  </si>
  <si>
    <t>2190.909824740900666</t>
  </si>
  <si>
    <t>柳林汊至栗树垭公路加宽</t>
  </si>
  <si>
    <t>硬化宽1.0米、长2.92公里</t>
  </si>
  <si>
    <t>2200.570406061095623</t>
  </si>
  <si>
    <t>黑潭至七甲溪公路维修</t>
  </si>
  <si>
    <t>路面维修、长0.37公里，宽5米</t>
  </si>
  <si>
    <t>解决120贫困人口的出行困难或改善27贫困户生产、生活条件等</t>
  </si>
  <si>
    <t>108/480</t>
  </si>
  <si>
    <t>27/120</t>
  </si>
  <si>
    <t>2210.0185924870539897</t>
  </si>
  <si>
    <t>七甲溪至双溪口公路加宽维修</t>
  </si>
  <si>
    <t>硬化宽1.0米、长0.42公里及路面换板</t>
  </si>
  <si>
    <t>2220.877534936356315</t>
  </si>
  <si>
    <t>双溪口至天井公路维修</t>
  </si>
  <si>
    <t>路面维修、长0.735公里，宽4.5米</t>
  </si>
  <si>
    <t>解决130贫困人口的出行困难或改善32贫困户生产、生活条件等</t>
  </si>
  <si>
    <t>128/520</t>
  </si>
  <si>
    <t>32/130</t>
  </si>
  <si>
    <t>2230.403829003058409</t>
  </si>
  <si>
    <t>双溪口至荆州溪公路维修</t>
  </si>
  <si>
    <t>路面维修、长0.5公里，宽4.5米</t>
  </si>
  <si>
    <t>2240.407128049588711</t>
  </si>
  <si>
    <t>X003牛栏坪至肖家桥</t>
  </si>
  <si>
    <t>路面改造长13.15公里，宽7米</t>
  </si>
  <si>
    <t>解决852贫困人口的出行困难或改善213贫困户生产、生活条件等</t>
  </si>
  <si>
    <t>852/3408</t>
  </si>
  <si>
    <t>213/852</t>
  </si>
  <si>
    <t>2250.521396712410344</t>
  </si>
  <si>
    <t>洞庭溪至下清浪（皇妃碣滩茶产业园）</t>
  </si>
  <si>
    <t>硬化长2.12公里、宽5米</t>
  </si>
  <si>
    <t>2260.00962260702370532</t>
  </si>
  <si>
    <t>蜈蚣垭至皇妃茶场（皇妃碣滩茶产业园）</t>
  </si>
  <si>
    <t>硬化长1.01公里、宽5米</t>
  </si>
  <si>
    <t>2270.174260421747052</t>
  </si>
  <si>
    <t>Y486清水坪至莲花池</t>
  </si>
  <si>
    <t>路面改造长3.5公里，宽5米</t>
  </si>
  <si>
    <t>2280.388497151727629</t>
  </si>
  <si>
    <t>沅丑线</t>
  </si>
  <si>
    <t>X007太常至盘古乡镇通三级公路</t>
  </si>
  <si>
    <t>路面改造长0.38公里，宽7米</t>
  </si>
  <si>
    <t>解决600贫困人口的出行困难或改善150贫困户生产、生活条件等</t>
  </si>
  <si>
    <t>600/2400</t>
  </si>
  <si>
    <t>2290.155170064911515</t>
  </si>
  <si>
    <t>楠杜线</t>
  </si>
  <si>
    <t>楠木铺至杜家坪乡镇通三级公路</t>
  </si>
  <si>
    <t>路面改造长0.542公里，宽7米</t>
  </si>
  <si>
    <t>解决630贫困人口的出行困难或改善157贫困户生产、生活条件等</t>
  </si>
  <si>
    <t>628/2520</t>
  </si>
  <si>
    <t>157/630</t>
  </si>
  <si>
    <t>2300.670262231847505</t>
  </si>
  <si>
    <t>乡镇集镇</t>
  </si>
  <si>
    <t>新建沥青路面长0.718公里、宽6米</t>
  </si>
  <si>
    <t>2310.557615487965077</t>
  </si>
  <si>
    <t>沅陵镇兰溪口村</t>
  </si>
  <si>
    <t>兰溪口至水厂</t>
  </si>
  <si>
    <t>新建沥青路面长1.4公里、宽4.5米</t>
  </si>
  <si>
    <t>2320.898504452579751</t>
  </si>
  <si>
    <t>上沙怡溪组至东溪村教子坪组</t>
  </si>
  <si>
    <t>硬化长2.6公里、宽3.5米</t>
  </si>
  <si>
    <t>2330.107395098443354</t>
  </si>
  <si>
    <t>马底驿乡王家村</t>
  </si>
  <si>
    <t>杨家湾组</t>
  </si>
  <si>
    <t>硬化长0.6公里、宽3.5米</t>
  </si>
  <si>
    <t>2340.848627694160663</t>
  </si>
  <si>
    <t>卢家湾村公路</t>
  </si>
  <si>
    <t>加宽硬化1米、长0.94公里</t>
  </si>
  <si>
    <t>2350.178432112798784</t>
  </si>
  <si>
    <t>深溪口横石村</t>
  </si>
  <si>
    <t>横石村村部至黄泥坪公路</t>
  </si>
  <si>
    <t>硬化长0.9公里、宽3.5米</t>
  </si>
  <si>
    <t>中央、省级</t>
  </si>
  <si>
    <t>2360.121812339046509</t>
  </si>
  <si>
    <t>县公路建设养护中心</t>
  </si>
  <si>
    <t>天星坪桥</t>
  </si>
  <si>
    <t>危桥改造</t>
  </si>
  <si>
    <t>解决群众出行困难和改善道路交通安全</t>
  </si>
  <si>
    <t>180/620</t>
  </si>
  <si>
    <t>80/320</t>
  </si>
  <si>
    <t>2370.75241512759693</t>
  </si>
  <si>
    <t>Y998线西溪桥</t>
  </si>
  <si>
    <t>720/2500</t>
  </si>
  <si>
    <t>220/785</t>
  </si>
  <si>
    <t>2380.598582735255394</t>
  </si>
  <si>
    <t>北溶乡蛟口村</t>
  </si>
  <si>
    <t>C011 线李家溪桥</t>
  </si>
  <si>
    <t>245/820</t>
  </si>
  <si>
    <t>105/420</t>
  </si>
  <si>
    <t>2390.0724067902867473</t>
  </si>
  <si>
    <t>X011线八家园桥</t>
  </si>
  <si>
    <t>5621/23597</t>
  </si>
  <si>
    <t>756/2568</t>
  </si>
  <si>
    <t>2400.95698346740842</t>
  </si>
  <si>
    <t>清浪乡高坪村</t>
  </si>
  <si>
    <t>Y998线理公洞桥</t>
  </si>
  <si>
    <t>210/854</t>
  </si>
  <si>
    <t>110/452</t>
  </si>
  <si>
    <t>2410.317993915095926</t>
  </si>
  <si>
    <t>七甲坪铜鼓村</t>
  </si>
  <si>
    <t>S241线邓家坪桥</t>
  </si>
  <si>
    <t>720/1400</t>
  </si>
  <si>
    <t>322/998</t>
  </si>
  <si>
    <t>2420.16622391131627</t>
  </si>
  <si>
    <t>清浪乡茅竹村</t>
  </si>
  <si>
    <t>S241线弯公坪桥</t>
  </si>
  <si>
    <t>220/781</t>
  </si>
  <si>
    <t>88/278</t>
  </si>
  <si>
    <t>2430.432859625180678</t>
  </si>
  <si>
    <t>七甲坪蚕忙村</t>
  </si>
  <si>
    <t>S241线黄泥湖桥</t>
  </si>
  <si>
    <t>120/210</t>
  </si>
  <si>
    <t>45/167</t>
  </si>
  <si>
    <t>2440.901823397716215</t>
  </si>
  <si>
    <t>沅陵县C007线公路安全生命防护工程</t>
  </si>
  <si>
    <t>安防工程</t>
  </si>
  <si>
    <t>1100/2200</t>
  </si>
  <si>
    <t>455/1212</t>
  </si>
  <si>
    <t>2450.0766658133745219</t>
  </si>
  <si>
    <t>沅陵镇隆兴村、龙溪村</t>
  </si>
  <si>
    <t>沅陵C316线、C382线、C3H2线等公路安全生命防护工程</t>
  </si>
  <si>
    <t>526/2850</t>
  </si>
  <si>
    <t>145/565</t>
  </si>
  <si>
    <t>2460.0642282822864542</t>
  </si>
  <si>
    <t>沅陵镇龙子坪村、深溪口村、桂竹潭村</t>
  </si>
  <si>
    <t>沅陵县C167线、C372线、C701线公路安全生命防护工程</t>
  </si>
  <si>
    <t>583/2002</t>
  </si>
  <si>
    <t>166/467</t>
  </si>
  <si>
    <t>2470.0884611093029759</t>
  </si>
  <si>
    <t>盘古乡小澎村、三洲村</t>
  </si>
  <si>
    <t>沅陵县C565线、CF70线等公路安全生命防护工程</t>
  </si>
  <si>
    <t>380/1319</t>
  </si>
  <si>
    <t>126/506</t>
  </si>
  <si>
    <t>2480.528702054529992</t>
  </si>
  <si>
    <t>盘古乡桂花溪村、小澎村、木洲村</t>
  </si>
  <si>
    <t>沅陵县C561线、C566线、C140、CA79线公路安全生命防护工程</t>
  </si>
  <si>
    <t>1091/2703</t>
  </si>
  <si>
    <t>244/884</t>
  </si>
  <si>
    <t>2490.900640654824108</t>
  </si>
  <si>
    <t>盘古乡三洲村、董家坪村</t>
  </si>
  <si>
    <t>沅陵县C568线、C569线、CF71线公路安全生命防护工程</t>
  </si>
  <si>
    <t>988/2450</t>
  </si>
  <si>
    <t>305/1088</t>
  </si>
  <si>
    <t>2500.0454908979386228</t>
  </si>
  <si>
    <t>二酉乡莲花池村、三溪村、四方坪村，扎坪村</t>
  </si>
  <si>
    <t>沅陵县C155线、C723、CA63、CF58线公路安全生命防护工程</t>
  </si>
  <si>
    <t>820/2200</t>
  </si>
  <si>
    <t>185/623</t>
  </si>
  <si>
    <t>2510.104942371580956</t>
  </si>
  <si>
    <t>二酉乡灰溪村、早湖村、茶溪村</t>
  </si>
  <si>
    <t>沅陵县C345线、C346线、C347线、C354线等公路安全生命防护工程</t>
  </si>
  <si>
    <t>543/1450</t>
  </si>
  <si>
    <t>204/789</t>
  </si>
  <si>
    <t>2520.252034162070234</t>
  </si>
  <si>
    <t>二酉乡太平安村、杨柳垭村、</t>
  </si>
  <si>
    <t>沅陵县C401线、C356线公路安全生命防护工程</t>
  </si>
  <si>
    <t>387/1255</t>
  </si>
  <si>
    <t>88/344</t>
  </si>
  <si>
    <t>2530.656493388578245</t>
  </si>
  <si>
    <t>马底驿乡牧马溪村、洞头村，明溪口镇乐怡溪村</t>
  </si>
  <si>
    <t>沅陵县C04A线、C069线、C522线、C529线等公路安全生命防护工程</t>
  </si>
  <si>
    <t>365/2100</t>
  </si>
  <si>
    <t>123/399</t>
  </si>
  <si>
    <t>2540.646976649003276</t>
  </si>
  <si>
    <t>清浪乡痲栎坡村、胜平村、洞庭溪村、石坪村</t>
  </si>
  <si>
    <t>沅陵县C043、C049、C208、C213线公路安全生命防护工程</t>
  </si>
  <si>
    <t>263/1052</t>
  </si>
  <si>
    <t>155/676</t>
  </si>
  <si>
    <t>2550.232815422709757</t>
  </si>
  <si>
    <t>清浪乡高坪村，陈家滩乡大庄坪村，马底驿乡颜家村、毛坪村</t>
  </si>
  <si>
    <t>沅陵县C972、C724、C549、C556线公路安全生命防护工程</t>
  </si>
  <si>
    <t>122/489</t>
  </si>
  <si>
    <t>67/344</t>
  </si>
  <si>
    <t>2560.00553548935501791</t>
  </si>
  <si>
    <t>麻溪铺镇岩板铺村、文家坪村、大头坪村，筲箕湾镇蒋家村、金华山村</t>
  </si>
  <si>
    <t>沅陵县C119、C174、CD76、C511线公路安全生命防护工程</t>
  </si>
  <si>
    <t>190/951</t>
  </si>
  <si>
    <t>78/311</t>
  </si>
  <si>
    <t>2570.213407843738945</t>
  </si>
  <si>
    <t>沅陵县C557复兴至岔口潭公路安全生命防护工程</t>
  </si>
  <si>
    <t>135/541</t>
  </si>
  <si>
    <t>68/266</t>
  </si>
  <si>
    <t>2580.606256576438609</t>
  </si>
  <si>
    <t>肖家桥乡花桥村、甘溪村</t>
  </si>
  <si>
    <t>沅陵县C559、C92A线公路安全生命防护工程</t>
  </si>
  <si>
    <t>109/437</t>
  </si>
  <si>
    <t>55/188</t>
  </si>
  <si>
    <t>2590.983898859867194</t>
  </si>
  <si>
    <t>沅陵镇、太常白羊坪村、罗家村</t>
  </si>
  <si>
    <t>沅陵县CB55、CB61、CB62公路安全生命防护工程</t>
  </si>
  <si>
    <t>163/654</t>
  </si>
  <si>
    <t>72/257</t>
  </si>
  <si>
    <t>2600.406897456653086</t>
  </si>
  <si>
    <t>沅陵县C167线电击湾至候夫溪公路安全生命防护工程</t>
  </si>
  <si>
    <t>59/299</t>
  </si>
  <si>
    <t>33/109</t>
  </si>
  <si>
    <t>2610.983291153899275</t>
  </si>
  <si>
    <t>七甲坪镇莲花村、五强溪镇合仁坪村</t>
  </si>
  <si>
    <t>沅陵县C088、C042电击湾至候夫溪公路安全生命防护工程</t>
  </si>
  <si>
    <t>49/198</t>
  </si>
  <si>
    <t>25/98</t>
  </si>
  <si>
    <t>2620.248309161877115</t>
  </si>
  <si>
    <t>X008线岩湾桥危桥改造</t>
  </si>
  <si>
    <t>713/2855</t>
  </si>
  <si>
    <t>234/789</t>
  </si>
  <si>
    <t>2630.420370040128449</t>
  </si>
  <si>
    <t>陈家滩乡八方村</t>
  </si>
  <si>
    <t>Y998线金厂坪桥危桥改造</t>
  </si>
  <si>
    <t>108/453</t>
  </si>
  <si>
    <t>78/335</t>
  </si>
  <si>
    <t>2640.0561694960559447</t>
  </si>
  <si>
    <t>Y998线胡竹湾桥危桥改造</t>
  </si>
  <si>
    <t>39/195</t>
  </si>
  <si>
    <t>16/64</t>
  </si>
  <si>
    <t>2650.477185817088567</t>
  </si>
  <si>
    <t>Y998线桥边桥危桥改造</t>
  </si>
  <si>
    <t>40/158</t>
  </si>
  <si>
    <t>16/68</t>
  </si>
  <si>
    <t>2660.469075619172799</t>
  </si>
  <si>
    <t>Y996线兴家洲桥危桥改造</t>
  </si>
  <si>
    <t>46/148</t>
  </si>
  <si>
    <t>2670.986644599900936</t>
  </si>
  <si>
    <t>陈家滩乡痲伊溪村、大庄坪村</t>
  </si>
  <si>
    <t>Y998线麻伊溪桥危桥改造</t>
  </si>
  <si>
    <t>66/264</t>
  </si>
  <si>
    <t>25/85</t>
  </si>
  <si>
    <t>2680.894075595235464</t>
  </si>
  <si>
    <t>Y998线驮子口桥危桥改造</t>
  </si>
  <si>
    <t>92/369</t>
  </si>
  <si>
    <t>37/166</t>
  </si>
  <si>
    <t>2690.549883028204803</t>
  </si>
  <si>
    <t>县农业农村局、县人居改善办农村环境整治</t>
  </si>
  <si>
    <t>10小计</t>
  </si>
  <si>
    <t>⑽0.749149615424289</t>
  </si>
  <si>
    <t>农村公厕项目</t>
  </si>
  <si>
    <t>深溪口深溪口村农村公厕项目1座</t>
  </si>
  <si>
    <t>促进农村环境改善，提高农村污水处理率。</t>
  </si>
  <si>
    <t>252/1050</t>
  </si>
  <si>
    <t>75/259</t>
  </si>
  <si>
    <t>2700.290076944133767</t>
  </si>
  <si>
    <t>明溪口镇梓木坪村农村公厕项目1座</t>
  </si>
  <si>
    <t>425/1704</t>
  </si>
  <si>
    <t>77/273</t>
  </si>
  <si>
    <t>2710.432588627746706</t>
  </si>
  <si>
    <t>二酉乡乌宿村</t>
  </si>
  <si>
    <t>二酉乡乌宿村农村公厕项目1座</t>
  </si>
  <si>
    <t>656/3250</t>
  </si>
  <si>
    <t>93/295</t>
  </si>
  <si>
    <t>2720.116311257392467</t>
  </si>
  <si>
    <t>凉水井镇江溪口村农村公厕项目1座</t>
  </si>
  <si>
    <t>282/913</t>
  </si>
  <si>
    <t>58/195</t>
  </si>
  <si>
    <t>2730.316578124438721</t>
  </si>
  <si>
    <t>凉水井镇小枫溪村</t>
  </si>
  <si>
    <t>凉水井镇小枫溪村农村公厕项目1座</t>
  </si>
  <si>
    <t>212/637</t>
  </si>
  <si>
    <t>19/60</t>
  </si>
  <si>
    <t>2740.322245443626561</t>
  </si>
  <si>
    <t>北溶乡朱红溪村</t>
  </si>
  <si>
    <t>北溶乡朱红溪村农村公厕项目1座</t>
  </si>
  <si>
    <t>988/2491</t>
  </si>
  <si>
    <t>163/512</t>
  </si>
  <si>
    <t>2750.736410723259185</t>
  </si>
  <si>
    <t>陈家滩乡</t>
  </si>
  <si>
    <t>陈家滩乡麻伊溪村农村公厕项目1座</t>
  </si>
  <si>
    <t>413/1523</t>
  </si>
  <si>
    <t>70/195</t>
  </si>
  <si>
    <t>2760.096929857935055</t>
  </si>
  <si>
    <t>大合坪乡七甲溪村农村公厕项目1座</t>
  </si>
  <si>
    <t>434/1340</t>
  </si>
  <si>
    <t>120/421</t>
  </si>
  <si>
    <t>2770.706910589630129</t>
  </si>
  <si>
    <t>楠木铺乡高坪村农村公厕项目1座</t>
  </si>
  <si>
    <t>851/2310</t>
  </si>
  <si>
    <t>122/388</t>
  </si>
  <si>
    <t>2780.771525707773959</t>
  </si>
  <si>
    <t>筲箕湾镇筲箕湾社区农村公厕项目1座</t>
  </si>
  <si>
    <t>416/2214</t>
  </si>
  <si>
    <t>32/104</t>
  </si>
  <si>
    <t>2790.36135478738175</t>
  </si>
  <si>
    <t>肖家桥乡全家坪村</t>
  </si>
  <si>
    <t>肖家桥乡全家坪村农村公厕项目1座</t>
  </si>
  <si>
    <t>479/1709</t>
  </si>
  <si>
    <t>98/351</t>
  </si>
  <si>
    <t>2800.48736970470793</t>
  </si>
  <si>
    <t>沅陵镇岩板铺村农村公厕项目1座</t>
  </si>
  <si>
    <t>571/2312</t>
  </si>
  <si>
    <t>180/629</t>
  </si>
  <si>
    <t>2810.47488906795802</t>
  </si>
  <si>
    <t>荔溪乡坳坪村农村公厕项目1座</t>
  </si>
  <si>
    <t>316/1206</t>
  </si>
  <si>
    <t>59/229</t>
  </si>
  <si>
    <t>2820.41678530318392</t>
  </si>
  <si>
    <t>明溪口镇明溪口村农村公厕项目1座</t>
  </si>
  <si>
    <t>135/503</t>
  </si>
  <si>
    <t>32/93</t>
  </si>
  <si>
    <t>2830.125245863678148</t>
  </si>
  <si>
    <t>马底驿乡长界村</t>
  </si>
  <si>
    <t>马底驿乡长界村农村公厕项目1座</t>
  </si>
  <si>
    <t>265/965</t>
  </si>
  <si>
    <t>72/220</t>
  </si>
  <si>
    <t>2840.74584583223375</t>
  </si>
  <si>
    <t>太常黔中郡村农村公厕项目1座</t>
  </si>
  <si>
    <t>461/2147</t>
  </si>
  <si>
    <t>50/157</t>
  </si>
  <si>
    <t>2850.46002576721069</t>
  </si>
  <si>
    <t>农村到户改厕项目</t>
  </si>
  <si>
    <t>沅陵镇建设1200口农村无害化卫生户厕（含罐体、厕具采购和安装,土建施工及环境处理,首厕过关,技术指导培训,质量安全监理,督导验收等）</t>
  </si>
  <si>
    <t>促进农村环境改善，提高农村卫生厕所普及率。</t>
  </si>
  <si>
    <t>1200/4200</t>
  </si>
  <si>
    <t>2860.527135143038126</t>
  </si>
  <si>
    <t>太常建设1200口农村无害化卫生户厕（含罐体、厕具采购和安装,土建施工及环境处理,首厕过关,技术指导培训,质量安全监理,督导验收等）</t>
  </si>
  <si>
    <t>2870.566445674722381</t>
  </si>
  <si>
    <t>深溪口建设600口农村无害化卫生户厕（含罐体、厕具采购和安装,土建施工及环境处理,首厕过关,技术指导培训,质量安全监理,督导验收等）</t>
  </si>
  <si>
    <t>600/4200</t>
  </si>
  <si>
    <t>2880.945100115227575</t>
  </si>
  <si>
    <t>五强溪镇建设1200口农村无害化卫生户厕（含罐体、厕具采购和安装,土建施工及环境处理,首厕过关,技术指导培训,质量安全监理,督导验收等）</t>
  </si>
  <si>
    <t>2890.248424764426864</t>
  </si>
  <si>
    <t>官庄镇建设1500口农村无害化卫生户厕（含罐体、厕具采购和安装,土建施工及环境处理,首厕过关,技术指导培训,质量安全监理,督导验收等）</t>
  </si>
  <si>
    <t>1500/4200</t>
  </si>
  <si>
    <t>2900.46935545411997</t>
  </si>
  <si>
    <t>凉水井镇建设2000口农村无害化卫生户厕（含罐体、厕具采购和安装,土建施工及环境处理,首厕过关,技术指导培训,质量安全监理,督导验收等）</t>
  </si>
  <si>
    <t>2000/4200</t>
  </si>
  <si>
    <t>2910.721899460244766</t>
  </si>
  <si>
    <t>七甲坪镇建设1800口农村无害化卫生户厕（含罐体、厕具采购和安装,土建施工及环境处理,首厕过关,技术指导培训,质量安全监理,督导验收等）</t>
  </si>
  <si>
    <t>1800/4200</t>
  </si>
  <si>
    <t>2920.146429277495962</t>
  </si>
  <si>
    <t>麻溪铺镇建设1000口农村无害化卫生户厕（含罐体、厕具采购和安装,土建施工及环境处理,首厕过关,技术指导培训,质量安全监理,督导验收等）</t>
  </si>
  <si>
    <t>1000/4200</t>
  </si>
  <si>
    <t>2930.734188148536075</t>
  </si>
  <si>
    <t>筲箕湾镇建设1200口农村无害化卫生户厕（含罐体、厕具采购和安装,土建施工及环境处理,首厕过关,技术指导培训,质量安全监理,督导验收等）</t>
  </si>
  <si>
    <t>2940.930913882491714</t>
  </si>
  <si>
    <t>明溪口镇建设1000口农村无害化卫生户厕（含罐体、厕具采购和安装,土建施工及环境处理,首厕过关,技术指导培训,质量安全监理,督导验收等）</t>
  </si>
  <si>
    <t>2950.706693208859495</t>
  </si>
  <si>
    <t>盘古乡建设1100口农村无害化卫生户厕（含罐体、厕具采购和安装,土建施工及环境处理,首厕过关,技术指导培训,质量安全监理,督导验收等）</t>
  </si>
  <si>
    <t>1100/4200</t>
  </si>
  <si>
    <t>2960.480742423640085</t>
  </si>
  <si>
    <t>二酉乡建设1500口农村无害化卫生户厕（含罐体、厕具采购和安装,土建施工及环境处理,首厕过关,技术指导培训,质量安全监理,督导验收等）</t>
  </si>
  <si>
    <t>2970.30122578497529</t>
  </si>
  <si>
    <t>荔溪乡建设1500口农村无害化卫生户厕（含罐体、厕具采购和安装,土建施工及环境处理,首厕过关,技术指导培训,质量安全监理,督导验收等）</t>
  </si>
  <si>
    <t>2980.173112280745937</t>
  </si>
  <si>
    <t>马底驿乡建设1200口农村无害化卫生户厕（含罐体、厕具采购和安装,土建施工及环境处理,首厕过关,技术指导培训,质量安全监理,督导验收等）</t>
  </si>
  <si>
    <t>2990.882154240661423</t>
  </si>
  <si>
    <t>楠木铺乡建设1000口农村无害化卫生户厕（含罐体、厕具采购和安装,土建施工及环境处理,首厕过关,技术指导培训,质量安全监理,督导验收等）</t>
  </si>
  <si>
    <t>3000.865238311692492</t>
  </si>
  <si>
    <t>杜家坪乡建设600口农村无害化卫生户厕（含罐体、厕具采购和安装,土建施工及环境处理,首厕过关,技术指导培训,质量安全监理,督导验收等）</t>
  </si>
  <si>
    <t>3010.64707007074148</t>
  </si>
  <si>
    <t>北溶乡建设1100口农村无害化卫生户厕（含罐体、厕具采购和安装,土建施工及环境处理,首厕过关,技术指导培训,质量安全监理,督导验收等）</t>
  </si>
  <si>
    <t>3020.757470847723997</t>
  </si>
  <si>
    <t>肖家桥乡建设600口农村无害化卫生户厕（含罐体、厕具采购和安装,土建施工及环境处理,首厕过关,技术指导培训,质量安全监理,督导验收等）</t>
  </si>
  <si>
    <t>3030.145014560448403</t>
  </si>
  <si>
    <t>大合坪乡建设1100口农村无害化卫生户厕（含罐体、厕具采购和安装,土建施工及环境处理,首厕过关,技术指导培训,质量安全监理,督导验收等）</t>
  </si>
  <si>
    <t>3040.617420027669862</t>
  </si>
  <si>
    <t>火场乡建设600口农村无害化卫生户厕（含罐体、厕具采购和安装,土建施工及环境处理,首厕过关,技术指导培训,质量安全监理,督导验收等）</t>
  </si>
  <si>
    <t>3050.493588213196203</t>
  </si>
  <si>
    <t>清浪乡建设1200口农村无害化卫生户厕（含罐体、厕具采购和安装,土建施工及环境处理,首厕过关,技术指导培训,质量安全监理,督导验收等）</t>
  </si>
  <si>
    <t>3060.392120054952102</t>
  </si>
  <si>
    <t>陈家滩乡建设600口农村无害化卫生户厕（含罐体、厕具采购和安装,土建施工及环境处理,首厕过关,技术指导培训,质量安全监理,督导验收等）</t>
  </si>
  <si>
    <t>3070.344936015647771</t>
  </si>
  <si>
    <t>借母溪乡建设1200口农村无害化卫生户厕（含罐体、厕具采购和安装,土建施工及环境处理,首厕过关,技术指导培训,质量安全监理,督导验收等）</t>
  </si>
  <si>
    <t>3080.926466895699912</t>
  </si>
  <si>
    <t>县人居环境改善办</t>
  </si>
  <si>
    <t>沅陵镇白岩界村</t>
  </si>
  <si>
    <t>白岩界村白岩界屋场“美丽村寨”建设</t>
  </si>
  <si>
    <t>促进农村人居环境改善。</t>
  </si>
  <si>
    <t>346/1191</t>
  </si>
  <si>
    <t>69/219</t>
  </si>
  <si>
    <t>3090.656620973842795</t>
  </si>
  <si>
    <t>落仙处村落仙处组“美丽村寨”建设</t>
  </si>
  <si>
    <t>510/1990</t>
  </si>
  <si>
    <t>117/417</t>
  </si>
  <si>
    <t>3100.946963284631315</t>
  </si>
  <si>
    <t>苦藤铺社区上竹坪组“美丽村寨”建设</t>
  </si>
  <si>
    <t>868/3450</t>
  </si>
  <si>
    <t>149/474</t>
  </si>
  <si>
    <t>3110.324549475876257</t>
  </si>
  <si>
    <t>兰溪口村兰一、兰二组“美丽村寨”建设</t>
  </si>
  <si>
    <t>495/1790</t>
  </si>
  <si>
    <t>244/832</t>
  </si>
  <si>
    <t>3120.611065517123506</t>
  </si>
  <si>
    <t>岩板铺村蔡家湾屋场“美丽村寨”建设</t>
  </si>
  <si>
    <t>3130.53676719279699</t>
  </si>
  <si>
    <t>朝瓦溪村董家巷组“美丽村寨”建设</t>
  </si>
  <si>
    <t>426/1847</t>
  </si>
  <si>
    <t>44/101</t>
  </si>
  <si>
    <t>3140.0125643025053002</t>
  </si>
  <si>
    <t>黔中郡村刘家组“美丽村寨”建设</t>
  </si>
  <si>
    <t>3150.256926883392941</t>
  </si>
  <si>
    <t>沙金滩村向李组“美丽村寨”建设</t>
  </si>
  <si>
    <t>527/2081</t>
  </si>
  <si>
    <t>96/325</t>
  </si>
  <si>
    <t>3160.852294212929466</t>
  </si>
  <si>
    <t>白羊坪村梅冲组“美丽村寨”建设</t>
  </si>
  <si>
    <t>513/1950</t>
  </si>
  <si>
    <t>84/283</t>
  </si>
  <si>
    <t>3170.578598645366549</t>
  </si>
  <si>
    <t>横石村李家坪屋场“美丽村寨”建设</t>
  </si>
  <si>
    <t>418/1518</t>
  </si>
  <si>
    <t>93/318</t>
  </si>
  <si>
    <t>3180.11960759594084</t>
  </si>
  <si>
    <t>南山新村石家坡屋场“美丽村寨”建设</t>
  </si>
  <si>
    <t>504/1718</t>
  </si>
  <si>
    <t>63/198</t>
  </si>
  <si>
    <t>3190.658730672128219</t>
  </si>
  <si>
    <t>桂竹潭村后溶坪屋场“美丽村寨”建设</t>
  </si>
  <si>
    <t>239/1008</t>
  </si>
  <si>
    <t>70/250</t>
  </si>
  <si>
    <t>3200.147015337609542</t>
  </si>
  <si>
    <t>五强溪镇唐家坪村</t>
  </si>
  <si>
    <t>唐家坪村印家大屋场“美丽村寨”建设</t>
  </si>
  <si>
    <t>454/1502</t>
  </si>
  <si>
    <t>116/391</t>
  </si>
  <si>
    <t>3210.336554559671552</t>
  </si>
  <si>
    <t>夸父山村两丛堂组“美丽村寨”建设</t>
  </si>
  <si>
    <t>499/1888</t>
  </si>
  <si>
    <t>125/474</t>
  </si>
  <si>
    <t>3220.91535738014381</t>
  </si>
  <si>
    <t>五强溪镇蒋家溪村</t>
  </si>
  <si>
    <t>蒋家溪村中院屋场“美丽村寨”建设</t>
  </si>
  <si>
    <t>245/859</t>
  </si>
  <si>
    <t>34/98</t>
  </si>
  <si>
    <t>3230.298175865161783</t>
  </si>
  <si>
    <t>金银池村金银池屋场“美丽村寨”建设</t>
  </si>
  <si>
    <t>196/656</t>
  </si>
  <si>
    <t>51/167</t>
  </si>
  <si>
    <t>3240.275017009375348</t>
  </si>
  <si>
    <t>牛狮坪村拱桥边屋场“美丽村寨”建设</t>
  </si>
  <si>
    <t>748/2161</t>
  </si>
  <si>
    <t>109/336</t>
  </si>
  <si>
    <t>3250.950584697461535</t>
  </si>
  <si>
    <t>官庄镇丛溪口村</t>
  </si>
  <si>
    <t>丛溪口村陈家滩组“美丽村寨”建设</t>
  </si>
  <si>
    <t>394/1343</t>
  </si>
  <si>
    <t>88/338</t>
  </si>
  <si>
    <t>3260.575227927110713</t>
  </si>
  <si>
    <t>清捷河村白果树村落“美丽村寨”建设</t>
  </si>
  <si>
    <t>384/1377</t>
  </si>
  <si>
    <t>54/209</t>
  </si>
  <si>
    <t>3270.646527503884247</t>
  </si>
  <si>
    <t>界亭驿村金溪团寨“美丽村寨”建设</t>
  </si>
  <si>
    <t>744/2663</t>
  </si>
  <si>
    <t>102/403</t>
  </si>
  <si>
    <t>3280.0399823658509684</t>
  </si>
  <si>
    <t>官庄镇老街村</t>
  </si>
  <si>
    <t>老街村打虎坪组“美丽村寨”建设</t>
  </si>
  <si>
    <t>258/1180</t>
  </si>
  <si>
    <t>46/147</t>
  </si>
  <si>
    <t>3290.355634764637986</t>
  </si>
  <si>
    <t>七甲坪镇楠木村</t>
  </si>
  <si>
    <t>楠木村上下周家组“美丽村寨”建设</t>
  </si>
  <si>
    <t>370/1296</t>
  </si>
  <si>
    <t>50/153</t>
  </si>
  <si>
    <t>3300.359780376260551</t>
  </si>
  <si>
    <t>七甲坪镇梨树村</t>
  </si>
  <si>
    <t>梨树村黄三塔组“美丽村寨”建设</t>
  </si>
  <si>
    <t>404/1433</t>
  </si>
  <si>
    <t>93/344</t>
  </si>
  <si>
    <t>3310.0374842686603576</t>
  </si>
  <si>
    <t>大桥村上湾组“美丽村寨”建设</t>
  </si>
  <si>
    <t>576/1690</t>
  </si>
  <si>
    <t>3320.147843609824176</t>
  </si>
  <si>
    <t>七甲坪镇提茶坪村</t>
  </si>
  <si>
    <t>提茶坪村楠木坪组“美丽村寨”建设</t>
  </si>
  <si>
    <t>511/1622</t>
  </si>
  <si>
    <t>48/157</t>
  </si>
  <si>
    <t>3330.740951336765419</t>
  </si>
  <si>
    <t>七甲坪镇伍家社区</t>
  </si>
  <si>
    <t>伍家社区祠堂组“美丽村寨”建设</t>
  </si>
  <si>
    <t>736/2040</t>
  </si>
  <si>
    <t>57/178</t>
  </si>
  <si>
    <t>3340.583760281556121</t>
  </si>
  <si>
    <t>王家岭村大门口院子“美丽村寨”建设</t>
  </si>
  <si>
    <t>857/2686</t>
  </si>
  <si>
    <t>89/275</t>
  </si>
  <si>
    <t>3350.578574016146459</t>
  </si>
  <si>
    <t>工业新村刘家安置点“美丽村寨”建设</t>
  </si>
  <si>
    <t>1714/5014</t>
  </si>
  <si>
    <t>277/934</t>
  </si>
  <si>
    <t>3360.0527426272450797</t>
  </si>
  <si>
    <t>凉水井镇六都坪村</t>
  </si>
  <si>
    <t>六都坪村六都坪屋场“美丽村寨”建设</t>
  </si>
  <si>
    <t>541/1765</t>
  </si>
  <si>
    <t>119/430</t>
  </si>
  <si>
    <t>3370.135754230790989</t>
  </si>
  <si>
    <t>凉水井镇张家佬村</t>
  </si>
  <si>
    <t>张家佬村张家佬组“美丽村寨”建设</t>
  </si>
  <si>
    <t>366/1490</t>
  </si>
  <si>
    <t>48/148</t>
  </si>
  <si>
    <t>3380.497624441504079</t>
  </si>
  <si>
    <t>凉水井镇李家巷村</t>
  </si>
  <si>
    <t>李家巷村吴家组“美丽村寨”建设</t>
  </si>
  <si>
    <t>481/1647</t>
  </si>
  <si>
    <t>46/161</t>
  </si>
  <si>
    <t>3390.57708789029117</t>
  </si>
  <si>
    <t>筲箕湾镇五里山村</t>
  </si>
  <si>
    <t>五里山村新田院子“美丽村寨”建设</t>
  </si>
  <si>
    <t>488/2074</t>
  </si>
  <si>
    <t>146/537</t>
  </si>
  <si>
    <t>3400.841917877559184</t>
  </si>
  <si>
    <t>筲箕湾镇三角坪社区</t>
  </si>
  <si>
    <t>三角坪社区沙坪组“美丽村寨”建设</t>
  </si>
  <si>
    <t>358/1316</t>
  </si>
  <si>
    <t>45/163</t>
  </si>
  <si>
    <t>3410.244819151358082</t>
  </si>
  <si>
    <t>筲箕湾镇杨溪桥村</t>
  </si>
  <si>
    <t>杨溪桥村大溪头组“美丽村寨”建设</t>
  </si>
  <si>
    <t>939/3562</t>
  </si>
  <si>
    <t>90/338</t>
  </si>
  <si>
    <t>3420.0425205555487969</t>
  </si>
  <si>
    <t>洞底村上下密口组“美丽村寨”建设</t>
  </si>
  <si>
    <t>510/2388</t>
  </si>
  <si>
    <t>3430.597299031815262</t>
  </si>
  <si>
    <t>仰溪铺村深溪组“美丽村寨”建设</t>
  </si>
  <si>
    <t>291/1178</t>
  </si>
  <si>
    <t>38/146</t>
  </si>
  <si>
    <t>3440.320513573719242</t>
  </si>
  <si>
    <t>陈家溪村陈家组“美丽村寨”建设</t>
  </si>
  <si>
    <t>350/1278</t>
  </si>
  <si>
    <t>143/539</t>
  </si>
  <si>
    <t>3450.263708812518796</t>
  </si>
  <si>
    <t>胡家溪村古寨组“美丽村寨”建设</t>
  </si>
  <si>
    <t>309/1144</t>
  </si>
  <si>
    <t>54/188</t>
  </si>
  <si>
    <t>3460.622959652133606</t>
  </si>
  <si>
    <t>明溪口村漩水湾组“美丽村寨”建设</t>
  </si>
  <si>
    <t>3470.118557714288727</t>
  </si>
  <si>
    <t>黄秧坪社区林业组“美丽村寨”建设</t>
  </si>
  <si>
    <t>215/832</t>
  </si>
  <si>
    <t>70/220</t>
  </si>
  <si>
    <t>3480.157136716480438</t>
  </si>
  <si>
    <t>盘古乡董家坪村</t>
  </si>
  <si>
    <t>董家坪村下董组“美丽村寨”建设</t>
  </si>
  <si>
    <t>290/1087</t>
  </si>
  <si>
    <t>66/270</t>
  </si>
  <si>
    <t>3490.077635318465038</t>
  </si>
  <si>
    <t>盘古乡三洲村</t>
  </si>
  <si>
    <t>三洲村桥头组“美丽村寨”建设</t>
  </si>
  <si>
    <t>295/1170</t>
  </si>
  <si>
    <t>81/322</t>
  </si>
  <si>
    <t>3500.278571767143753</t>
  </si>
  <si>
    <t>二酉乡田坳村</t>
  </si>
  <si>
    <t>田坳村黑马潭组“美丽村寨”建设</t>
  </si>
  <si>
    <t>253/943</t>
  </si>
  <si>
    <t>79/301</t>
  </si>
  <si>
    <t>3510.784960490231827</t>
  </si>
  <si>
    <t>二酉乡血水潭村</t>
  </si>
  <si>
    <t>血水潭村桐古岭组“美丽村寨”建设</t>
  </si>
  <si>
    <t>324/1219</t>
  </si>
  <si>
    <t>114/455</t>
  </si>
  <si>
    <t>3520.311084615630471</t>
  </si>
  <si>
    <t>莲花池村小里坪组“美丽村寨”建设</t>
  </si>
  <si>
    <t>324/1145</t>
  </si>
  <si>
    <t>3530.622581597506652</t>
  </si>
  <si>
    <t>二酉乡三溪村</t>
  </si>
  <si>
    <t>三溪村桑木溪组“美丽村寨”建设</t>
  </si>
  <si>
    <t>465/1540</t>
  </si>
  <si>
    <t>99/341</t>
  </si>
  <si>
    <t>3540.633300601711715</t>
  </si>
  <si>
    <t>灰溪村上下灰组“美丽村寨”建设</t>
  </si>
  <si>
    <t>309/1122</t>
  </si>
  <si>
    <t>79/332</t>
  </si>
  <si>
    <t>3550.833879960502654</t>
  </si>
  <si>
    <t>荔溪乡明中村</t>
  </si>
  <si>
    <t>明中村代家组“美丽村寨”建设</t>
  </si>
  <si>
    <t>618/2989</t>
  </si>
  <si>
    <t>187/723</t>
  </si>
  <si>
    <t>3560.539903640430759</t>
  </si>
  <si>
    <t>幸福村湖田包组“美丽村寨”建设</t>
  </si>
  <si>
    <t>764/2507</t>
  </si>
  <si>
    <t>107/382</t>
  </si>
  <si>
    <t>3570.692434315185676</t>
  </si>
  <si>
    <t>荔溪乡桐车坪村</t>
  </si>
  <si>
    <t>桐车坪村戴家组“美丽村寨”建设</t>
  </si>
  <si>
    <t>965/3645</t>
  </si>
  <si>
    <t>121/396</t>
  </si>
  <si>
    <t>3580.589171817282562</t>
  </si>
  <si>
    <t>池坪村鸬鹚潭组“美丽村寨”建设</t>
  </si>
  <si>
    <t>867/3320</t>
  </si>
  <si>
    <t>47/153</t>
  </si>
  <si>
    <t>3590.482239117804698</t>
  </si>
  <si>
    <t>修溪村上茅岗头组“美丽村寨”建设</t>
  </si>
  <si>
    <t>443/1630</t>
  </si>
  <si>
    <t>82/304</t>
  </si>
  <si>
    <t>3600.135419570212473</t>
  </si>
  <si>
    <t>马底驿乡颜家村</t>
  </si>
  <si>
    <t>颜家村中山岗组“美丽村寨”建设</t>
  </si>
  <si>
    <t>314/1355</t>
  </si>
  <si>
    <t>71/234</t>
  </si>
  <si>
    <t>3610.405410977760239</t>
  </si>
  <si>
    <t>坪溪村东方角组“美丽村寨”建设</t>
  </si>
  <si>
    <t>406/1368</t>
  </si>
  <si>
    <t>85/305</t>
  </si>
  <si>
    <t>3620.0776673502802412</t>
  </si>
  <si>
    <t>马底驿乡毛坪村</t>
  </si>
  <si>
    <t>毛坪村兴安溪屋场“美丽村寨”建设</t>
  </si>
  <si>
    <t>438/1415</t>
  </si>
  <si>
    <t>127/408</t>
  </si>
  <si>
    <t>3630.356360891602727</t>
  </si>
  <si>
    <t>楠木铺乡楠木铺村</t>
  </si>
  <si>
    <t>楠木铺村杨家屋场“美丽村寨”建设</t>
  </si>
  <si>
    <t>1210/3885</t>
  </si>
  <si>
    <t>187/588</t>
  </si>
  <si>
    <t>3640.468399902173163</t>
  </si>
  <si>
    <t>高坪村四都坪团寨“美丽村寨”建设</t>
  </si>
  <si>
    <t>3650.31405856502875</t>
  </si>
  <si>
    <t>楠木铺乡两河口村</t>
  </si>
  <si>
    <t>两河口村三门组“美丽村寨”建设</t>
  </si>
  <si>
    <t>262/1005</t>
  </si>
  <si>
    <t>157/582</t>
  </si>
  <si>
    <t>3660.678741984092607</t>
  </si>
  <si>
    <t>杜家坪乡松溪村</t>
  </si>
  <si>
    <t>松溪村松溪屋场“美丽村寨”建设</t>
  </si>
  <si>
    <t>264/895</t>
  </si>
  <si>
    <t>71/245</t>
  </si>
  <si>
    <t>3670.636065822784076</t>
  </si>
  <si>
    <t>柳林村柳林村屋场“美丽村寨”建设</t>
  </si>
  <si>
    <t>247/902</t>
  </si>
  <si>
    <t>61/242</t>
  </si>
  <si>
    <t>3680.693912444924029</t>
  </si>
  <si>
    <t>覃明头村岩生界屋场“美丽村寨”建设</t>
  </si>
  <si>
    <t>287/965</t>
  </si>
  <si>
    <t>67/258</t>
  </si>
  <si>
    <t>3690.294085069144518</t>
  </si>
  <si>
    <t>董山溪村杨球坪屋场“美丽村寨”建设</t>
  </si>
  <si>
    <t>325/1031</t>
  </si>
  <si>
    <t>115/397</t>
  </si>
  <si>
    <t>3700.141050877329726</t>
  </si>
  <si>
    <t>碣滩村麻埠淇屋场“美丽村寨”建设</t>
  </si>
  <si>
    <t>405/1376</t>
  </si>
  <si>
    <t>199/712</t>
  </si>
  <si>
    <t>3710.773239507391742</t>
  </si>
  <si>
    <t>大坪村坪头院组“美丽村寨”建设</t>
  </si>
  <si>
    <t>443/1614</t>
  </si>
  <si>
    <t>79/264</t>
  </si>
  <si>
    <t>3720.679327159331149</t>
  </si>
  <si>
    <t>全家坪村张尔院屋场“美丽村寨”建设</t>
  </si>
  <si>
    <t>3730.860145957249175</t>
  </si>
  <si>
    <t>马鞍潭村泥塘坡组“美丽村寨”建设</t>
  </si>
  <si>
    <t>532/1809</t>
  </si>
  <si>
    <t>130/464</t>
  </si>
  <si>
    <t>3740.294484471661361</t>
  </si>
  <si>
    <t>大合坪村天星坪“美丽村寨”建设</t>
  </si>
  <si>
    <t>851/3024</t>
  </si>
  <si>
    <t>122/423</t>
  </si>
  <si>
    <t>3750.973982508040698</t>
  </si>
  <si>
    <t>茶溪村大湾组“美丽村寨”建设</t>
  </si>
  <si>
    <t>228/741</t>
  </si>
  <si>
    <t>72/235</t>
  </si>
  <si>
    <t>3760.46789012582046</t>
  </si>
  <si>
    <t>曹家坪村上曹组“美丽村寨”建设</t>
  </si>
  <si>
    <t>326/1145</t>
  </si>
  <si>
    <t>87/275</t>
  </si>
  <si>
    <t>3770.484747017244717</t>
  </si>
  <si>
    <t>廖家坪村廖家坪组“美丽村寨”建设</t>
  </si>
  <si>
    <t>360/1140</t>
  </si>
  <si>
    <t>100/348</t>
  </si>
  <si>
    <t>3780.267918988668414</t>
  </si>
  <si>
    <t>中村村赵家峪组“美丽村寨”建设</t>
  </si>
  <si>
    <t>361/1230</t>
  </si>
  <si>
    <t>61/220</t>
  </si>
  <si>
    <t>3790.977151975056681</t>
  </si>
  <si>
    <t>清浪乡水田村</t>
  </si>
  <si>
    <t>水田村株木溪组“美丽村寨”建设</t>
  </si>
  <si>
    <t>425/1415</t>
  </si>
  <si>
    <t>67/223</t>
  </si>
  <si>
    <t>3800.96909506090104</t>
  </si>
  <si>
    <t>廉家湾村中咀岗组“美丽村寨”建设</t>
  </si>
  <si>
    <t>722/2574</t>
  </si>
  <si>
    <t>172/577</t>
  </si>
  <si>
    <t>3810.815812582291282</t>
  </si>
  <si>
    <t>清浪乡八方村</t>
  </si>
  <si>
    <t>八方村红军桥“美丽村寨”建设</t>
  </si>
  <si>
    <t>641/2441</t>
  </si>
  <si>
    <t>181/598</t>
  </si>
  <si>
    <t>3820.626010029114941</t>
  </si>
  <si>
    <t>陈家滩乡大庄坪村</t>
  </si>
  <si>
    <t>大庄坪村红土坡组“美丽村寨”建设</t>
  </si>
  <si>
    <t>300/904</t>
  </si>
  <si>
    <t>3830.221297810546947</t>
  </si>
  <si>
    <t>驮子口村驮三组“美丽村寨”建设</t>
  </si>
  <si>
    <t>665/2169</t>
  </si>
  <si>
    <t>173/603</t>
  </si>
  <si>
    <t>3840.240362576886688</t>
  </si>
  <si>
    <t>陈家滩乡砚石溪村</t>
  </si>
  <si>
    <t>砚石溪村上下印组“美丽村寨”建设</t>
  </si>
  <si>
    <t>561/1618</t>
  </si>
  <si>
    <t>78/278</t>
  </si>
  <si>
    <t>3850.287821027984466</t>
  </si>
  <si>
    <t>教家坪村教家坪组“美丽村寨”建设</t>
  </si>
  <si>
    <t>241/783</t>
  </si>
  <si>
    <t>93/301</t>
  </si>
  <si>
    <t>3860.306452732646005</t>
  </si>
  <si>
    <t>借母溪村洪水坪组“美丽村寨”建设</t>
  </si>
  <si>
    <t>966/3327</t>
  </si>
  <si>
    <t>283/1004</t>
  </si>
  <si>
    <t>3870.82063787097409</t>
  </si>
  <si>
    <t>符家坪村符家坪组“美丽村寨”建设</t>
  </si>
  <si>
    <t>149/569</t>
  </si>
  <si>
    <t>38/147</t>
  </si>
  <si>
    <t>3880.306188647244563</t>
  </si>
  <si>
    <t>借母溪乡上马山村</t>
  </si>
  <si>
    <t>上马山村周家组“美丽村寨”建设</t>
  </si>
  <si>
    <t>194/681</t>
  </si>
  <si>
    <t>44/155</t>
  </si>
  <si>
    <t>3890.534319539716195</t>
  </si>
  <si>
    <t>11小计</t>
  </si>
  <si>
    <t>⑾0.244429940301937</t>
  </si>
  <si>
    <t>农村危改改造</t>
  </si>
  <si>
    <t>解决全县15户农村低收入群体等重点对象危房改造项目</t>
  </si>
  <si>
    <t>15/45</t>
  </si>
  <si>
    <t>3900.733015373287708</t>
  </si>
  <si>
    <t>解决全县13户农村低收入群体等重点对象危房改造项目</t>
  </si>
  <si>
    <t>13/52</t>
  </si>
  <si>
    <t>3910.338783786990032</t>
  </si>
  <si>
    <t>13/39</t>
  </si>
  <si>
    <t>3920.0117269805229103</t>
  </si>
  <si>
    <t>解决全县16户农村低收入群体等重点对象危房改造项目</t>
  </si>
  <si>
    <t>16/48</t>
  </si>
  <si>
    <t>3930.94303326241195</t>
  </si>
  <si>
    <t>3940.664146641700392</t>
  </si>
  <si>
    <t>解决全县19户农村低收入群体等重点对象危房改造项目</t>
  </si>
  <si>
    <t>19/57</t>
  </si>
  <si>
    <t>3950.606821228163248</t>
  </si>
  <si>
    <t>解决全县17户农村低收入群体等重点对象危房改造项目</t>
  </si>
  <si>
    <t>17/52</t>
  </si>
  <si>
    <t>3960.0248671276657455</t>
  </si>
  <si>
    <t>3970.0769235860403557</t>
  </si>
  <si>
    <t>3980.48209926441665</t>
  </si>
  <si>
    <t>解决全县12户农村低收入群体等重点对象危房改造项目</t>
  </si>
  <si>
    <t>12/36</t>
  </si>
  <si>
    <t>3990.162592270540813</t>
  </si>
  <si>
    <t>4000.764973084365169</t>
  </si>
  <si>
    <t>4010.184310145434772</t>
  </si>
  <si>
    <t>4020.964082114480643</t>
  </si>
  <si>
    <t>解决全县14户农村低收入群体等重点对象危房改造项目</t>
  </si>
  <si>
    <t>14/42</t>
  </si>
  <si>
    <t>4030.85278558716799</t>
  </si>
  <si>
    <t>解决全县9户农村低收入群体等重点对象危房改造项目</t>
  </si>
  <si>
    <t>4040.285002422968434</t>
  </si>
  <si>
    <t>解决全县11户农村低收入群体等重点对象危房改造项目</t>
  </si>
  <si>
    <t>11/35</t>
  </si>
  <si>
    <t>4050.949738028275627</t>
  </si>
  <si>
    <t>4060.322835484250384</t>
  </si>
  <si>
    <t>解决全县7户农村低收入群体等重点对象危房改造项目</t>
  </si>
  <si>
    <t>7/21</t>
  </si>
  <si>
    <t>4070.375980836385708</t>
  </si>
  <si>
    <t>4080.989528980988196</t>
  </si>
  <si>
    <t>4090.566766733174253</t>
  </si>
  <si>
    <t>17/51</t>
  </si>
  <si>
    <t>4100.685304322842387</t>
  </si>
  <si>
    <t>4110.0188424137423631</t>
  </si>
  <si>
    <t>解决全县10户农村低收入群体等重点对象危房改造项目</t>
  </si>
  <si>
    <t>10/38</t>
  </si>
  <si>
    <t>4120.719563957807402</t>
  </si>
  <si>
    <t>566/1927</t>
  </si>
  <si>
    <t>113/369</t>
  </si>
  <si>
    <t>12小计</t>
  </si>
  <si>
    <t>⑿0.925744147802515</t>
  </si>
  <si>
    <t>县委统战部（县民族宗教办公室）</t>
  </si>
  <si>
    <t>茶溪村美丽村寨及人居环境项目</t>
  </si>
  <si>
    <t>修建村内文化休闲广场.修水沟.修建保坎.硬化人行便道。</t>
  </si>
  <si>
    <t>修建300平米休闲广场，维修长500米水沟，修建长300米、宽1.5米保坎，硬化长600米、宽1米人行便道，计划在2022年8月完工，受益人口500人。</t>
  </si>
  <si>
    <t>320/1000</t>
  </si>
  <si>
    <t>45/160</t>
  </si>
  <si>
    <t>4130.881311507999916</t>
  </si>
  <si>
    <t>桃坪界村美丽村寨项目</t>
  </si>
  <si>
    <t>四合院等美丽屋场修缮美化</t>
  </si>
  <si>
    <t>改善人居环境，消除群众住房隐患</t>
  </si>
  <si>
    <t>33/120</t>
  </si>
  <si>
    <t>4140.615825870456054</t>
  </si>
  <si>
    <t>麻溪铺镇田家组</t>
  </si>
  <si>
    <t>田家组公路维修</t>
  </si>
  <si>
    <t>维修和硬化公路220米，修挡水墙、便桥等</t>
  </si>
  <si>
    <t>提升交通便利，改善村民出行条件</t>
  </si>
  <si>
    <t>55/273</t>
  </si>
  <si>
    <t>12/47</t>
  </si>
  <si>
    <t>4150.0426204711427711</t>
  </si>
  <si>
    <t>明溪口镇梓木坪村古寨组</t>
  </si>
  <si>
    <t>古寨组消防池建设</t>
  </si>
  <si>
    <t>新建两个消防池：一个约200平米，一个约250平米</t>
  </si>
  <si>
    <t>完善第五批中国传统村落梓木坪村古寨组消防建设</t>
  </si>
  <si>
    <t>75/309</t>
  </si>
  <si>
    <t>4160.296530789754786</t>
  </si>
  <si>
    <t>欠发达国有林场</t>
  </si>
  <si>
    <t>仙门国有林场</t>
  </si>
  <si>
    <t>仙门林场马家工区、中心管护站</t>
  </si>
  <si>
    <t>产业开发、管护站房建设</t>
  </si>
  <si>
    <t>仙门林场林下经济开发、配套管护站房改造</t>
  </si>
  <si>
    <t>中药材种植200亩、人居环境整治，管护站点房建设</t>
  </si>
  <si>
    <t>达到发达国有林场标准</t>
  </si>
  <si>
    <t>50/145</t>
  </si>
  <si>
    <t>12/48</t>
  </si>
  <si>
    <t>4170.426678648839155</t>
  </si>
  <si>
    <t>蒙福林场</t>
  </si>
  <si>
    <t>蒙福工区</t>
  </si>
  <si>
    <t>国有林场基础设施建设</t>
  </si>
  <si>
    <t>沅陵县蒙福国有林场基础设施建设</t>
  </si>
  <si>
    <t>1.管护用房维修及环境治理改造 2.森林防火蓄水池.抽水站房维修.输水管线改造 3.林业产业发展</t>
  </si>
  <si>
    <t>28/60</t>
  </si>
  <si>
    <t>4180.853173852614398</t>
  </si>
  <si>
    <t>以工代赈</t>
  </si>
  <si>
    <t>县发改局</t>
  </si>
  <si>
    <t>岩板铺村</t>
  </si>
  <si>
    <t>沅陵镇岩板铺村旅游产业基础设施建设项目</t>
  </si>
  <si>
    <t>修建产业维护及生态旅游人行观光道路，路幅宽1.5m，长度7公里；新增附属配套垃圾收集站3座，局部防护栏300m，排水沟800m，堡坎120m等</t>
  </si>
  <si>
    <t>带动当地农民工就业</t>
  </si>
  <si>
    <t>4190.182985109987175</t>
  </si>
  <si>
    <t>乡镇其他基础设施建设</t>
  </si>
  <si>
    <t>13小计</t>
  </si>
  <si>
    <t>⒀0.567191849950709</t>
  </si>
  <si>
    <t>公共照明设施</t>
  </si>
  <si>
    <t>解决全村人安全出行</t>
  </si>
  <si>
    <t>110/620</t>
  </si>
  <si>
    <t>57/220</t>
  </si>
  <si>
    <t>4200.672242769754564</t>
  </si>
  <si>
    <t>粟家寨、孟向组环境整治</t>
  </si>
  <si>
    <t>家寨、孟向组改善人居环境</t>
  </si>
  <si>
    <t>4210.169817272861396</t>
  </si>
  <si>
    <t>入户人行便道，建长1200米，宽80公分</t>
  </si>
  <si>
    <t>方便550人出行</t>
  </si>
  <si>
    <t>98/550</t>
  </si>
  <si>
    <t>4220.614208069113505</t>
  </si>
  <si>
    <t>对30户房屋进行外观改造，拆除全组空心房和旱厕，打造“一户三园”30户</t>
  </si>
  <si>
    <t>提升人居环境，创建美丽村寨示范点</t>
  </si>
  <si>
    <t>35/112</t>
  </si>
  <si>
    <t>4230.747683865047853</t>
  </si>
  <si>
    <t>道路建设</t>
  </si>
  <si>
    <t>红岩排组组级道路砂石铺装工程</t>
  </si>
  <si>
    <t>美化村居环境，改善群众居住条件</t>
  </si>
  <si>
    <t>45/210</t>
  </si>
  <si>
    <t>4240.241627259888712</t>
  </si>
  <si>
    <t>主干道人居环境整治项目</t>
  </si>
  <si>
    <t>86/510</t>
  </si>
  <si>
    <t>15/47</t>
  </si>
  <si>
    <t>4250.872594351887564</t>
  </si>
  <si>
    <t>汉口组人居环境整治示范点项目</t>
  </si>
  <si>
    <t>4260.898736100408682</t>
  </si>
  <si>
    <t>黎家坪组-沿途组约6公里的道路整修及新建会车道。</t>
  </si>
  <si>
    <t>方便黎家坪组-沿途组居民安全出行</t>
  </si>
  <si>
    <t>113/336</t>
  </si>
  <si>
    <t>38/176</t>
  </si>
  <si>
    <t>4270.176938435827447</t>
  </si>
  <si>
    <t>黎家坪组35户农户的房屋风貌改造，入户道路硬化，房前屋后水渠整修</t>
  </si>
  <si>
    <t>黎家坪组环境卫生整治，建设美丽村寨</t>
  </si>
  <si>
    <t>35/117</t>
  </si>
  <si>
    <t>4280.392313869286731</t>
  </si>
  <si>
    <t>黎家坪邓成前家门口至里头屋李和叶家门口约1公里公路硬化。</t>
  </si>
  <si>
    <t>方便全村居民安全出行</t>
  </si>
  <si>
    <t>463/1532</t>
  </si>
  <si>
    <t>123/406</t>
  </si>
  <si>
    <t>4290.530360257406179</t>
  </si>
  <si>
    <t>1、土崩组级道路硬化；2、侯家坪人行便道硬化； 3、篱笆桩制安；  4、垃圾桶、路牌； 5、临边公路护栏； 6、一户三园整治；7、环境治理；</t>
  </si>
  <si>
    <t>提高人居环境形象，打造省级美丽乡村。</t>
  </si>
  <si>
    <t>200/632</t>
  </si>
  <si>
    <t>4300.227858746084265</t>
  </si>
  <si>
    <t>中间岭产业桥附属工程</t>
  </si>
  <si>
    <t>提升村养殖合作社运输能力，增加合作社盈利能力。</t>
  </si>
  <si>
    <t>4310.01759557803177</t>
  </si>
  <si>
    <t>公共环境及服务微治理、垃圾处理微分类</t>
  </si>
  <si>
    <t>人居环境提质升级</t>
  </si>
  <si>
    <t>23/130</t>
  </si>
  <si>
    <t>5/16</t>
  </si>
  <si>
    <t>4320.228568430561974</t>
  </si>
  <si>
    <t>安全住房微改造</t>
  </si>
  <si>
    <t>4330.622007871123547</t>
  </si>
  <si>
    <t>机耕道长800米，宽3米（含水渠）</t>
  </si>
  <si>
    <t>可解决120亩农田机械化耕作</t>
  </si>
  <si>
    <t>50/190</t>
  </si>
  <si>
    <t>4340.0183997456774783</t>
  </si>
  <si>
    <t>机耕道长400米，宽3米（含水渠）</t>
  </si>
  <si>
    <t>可解决70亩农田机械化耕作</t>
  </si>
  <si>
    <t>45/180</t>
  </si>
  <si>
    <t>4350.158911999551516</t>
  </si>
  <si>
    <t>对村内的老旧房屋进行整修</t>
  </si>
  <si>
    <t>提升村容村貌，打造美丽乡村</t>
  </si>
  <si>
    <t>4360.49064350296685</t>
  </si>
  <si>
    <t>对村居现有的排水系统进行改造，提质扩容</t>
  </si>
  <si>
    <t>4370.324432779511756</t>
  </si>
  <si>
    <t>鹿鸣溪村少数民族特色村寨建设项目</t>
  </si>
  <si>
    <t>发扬火场本土土家族特色，对现有的少数民族风格建筑进行翻新和整修，打造少数民族特色村寨</t>
  </si>
  <si>
    <t>4380.215248274420963</t>
  </si>
  <si>
    <t>打造以曹家河-泉池峪片区为中心的美丽村寨，治理污水、治理垃圾、提升村容村貌</t>
  </si>
  <si>
    <t>打造乡村振兴美丽村寨</t>
  </si>
  <si>
    <t>4390.008470772203794</t>
  </si>
  <si>
    <t>进行专项的人居环境整治</t>
  </si>
  <si>
    <t>4400.678774821562084</t>
  </si>
  <si>
    <t>1.危房拆除8户，2.垃圾清运，3.入户便道硬化2公里，4.猪圈整治12户，5.码头维修100米，6.组内环境整治和公共照明设施。</t>
  </si>
  <si>
    <t>财政涉农整合资金</t>
  </si>
  <si>
    <t>1.提升人居环整体水平。  2.改善村民生产生活条件。</t>
  </si>
  <si>
    <t>55/245</t>
  </si>
  <si>
    <t>17/ 39</t>
  </si>
  <si>
    <t>4410.762723405350127</t>
  </si>
  <si>
    <t>水沟硬化5公里，</t>
  </si>
  <si>
    <t>提升人居环整体水平</t>
  </si>
  <si>
    <t>4420.134262260117582</t>
  </si>
  <si>
    <t>桂竹潭村后溶坪组人居环境整治</t>
  </si>
  <si>
    <t>提升该组26户村民生活生产环境。</t>
  </si>
  <si>
    <t>26/84</t>
  </si>
  <si>
    <t>4430.819633388381946</t>
  </si>
  <si>
    <t>人居庭院建设、道路改造、环卫设施建设</t>
  </si>
  <si>
    <t>改善人居环境</t>
  </si>
  <si>
    <t>475/</t>
  </si>
  <si>
    <t>116/</t>
  </si>
  <si>
    <t>4440.749977792943171</t>
  </si>
  <si>
    <t>人居环境整治</t>
  </si>
  <si>
    <t>4450.714395962078241</t>
  </si>
  <si>
    <t>周家湾堡坎建设、陈家村生活码头</t>
  </si>
  <si>
    <t>695</t>
  </si>
  <si>
    <t>320</t>
  </si>
  <si>
    <t>4460.672379041839587</t>
  </si>
  <si>
    <t>人居环境综合整治</t>
  </si>
  <si>
    <t>90/294</t>
  </si>
  <si>
    <t>17/ 59</t>
  </si>
  <si>
    <t>4470.79490317728945</t>
  </si>
  <si>
    <t>48/238</t>
  </si>
  <si>
    <t>16/72</t>
  </si>
  <si>
    <t>4480.688475087592495</t>
  </si>
  <si>
    <t>4490.987429717354586</t>
  </si>
  <si>
    <t>安全饮水</t>
  </si>
  <si>
    <t>新增蓄水池</t>
  </si>
  <si>
    <t>农村饮水安全巩固提升</t>
  </si>
  <si>
    <t>170/503</t>
  </si>
  <si>
    <t>50/167</t>
  </si>
  <si>
    <t>4500.938544355154841</t>
  </si>
  <si>
    <t>马底驿乡喜眉村</t>
  </si>
  <si>
    <t>60/238</t>
  </si>
  <si>
    <t>4510.77247904635025</t>
  </si>
  <si>
    <t>屋场周边绿化、干溪护栏</t>
  </si>
  <si>
    <t>村庄生态美环境美</t>
  </si>
  <si>
    <t>20/72</t>
  </si>
  <si>
    <t>4520.658968828605109</t>
  </si>
  <si>
    <t>杜家坪乡杜家坪村李家大院</t>
  </si>
  <si>
    <t>杜家坪村李家大院建设美丽村寨</t>
  </si>
  <si>
    <t>提升李家大院人居环境</t>
  </si>
  <si>
    <t>48/345</t>
  </si>
  <si>
    <t>10/16</t>
  </si>
  <si>
    <t>4530.481884717366974</t>
  </si>
  <si>
    <t>古寨组80栋房前屋后整治，公共区域1200平方米环境卫生整治</t>
  </si>
  <si>
    <t>古寨组80栋房前屋后美化建设，公共区域1200平方米环境卫生整治</t>
  </si>
  <si>
    <t>4540.00569855151211995</t>
  </si>
  <si>
    <t>人居环境整治基础设施建设，1500米人行便道建设</t>
  </si>
  <si>
    <t>1500米人行便道建设</t>
  </si>
  <si>
    <t>79/288</t>
  </si>
  <si>
    <t>4550.27427681872889</t>
  </si>
  <si>
    <t>对漩水湾组85户310人房屋及周边进行环境整治</t>
  </si>
  <si>
    <t>对漩水湾组85户310人</t>
  </si>
  <si>
    <t>85/310</t>
  </si>
  <si>
    <t>17/63</t>
  </si>
  <si>
    <t>4560.534508367768914</t>
  </si>
  <si>
    <t>美丽村庄建设</t>
  </si>
  <si>
    <t>改善村庄环境</t>
  </si>
  <si>
    <t>4570.455242138759345</t>
  </si>
  <si>
    <t>改善村庄
环境</t>
  </si>
  <si>
    <t>4580.361149558389996</t>
  </si>
  <si>
    <t>洞溪冲公路硬化</t>
  </si>
  <si>
    <t>涉农资金</t>
  </si>
  <si>
    <t>改善水溪冲组生产生活条件</t>
  </si>
  <si>
    <t>20/80</t>
  </si>
  <si>
    <t>4590.972859976369091</t>
  </si>
  <si>
    <t>环境卫生整治</t>
  </si>
  <si>
    <t>改善整洁全村环境卫生</t>
  </si>
  <si>
    <t>399/1633</t>
  </si>
  <si>
    <t>4600.126050666620196</t>
  </si>
  <si>
    <r>
      <rPr>
        <sz val="9"/>
        <rFont val="宋体"/>
        <charset val="134"/>
      </rPr>
      <t>屈家组美丽村寨。</t>
    </r>
    <r>
      <rPr>
        <sz val="9"/>
        <rFont val="楷体"/>
        <charset val="134"/>
      </rPr>
      <t>①</t>
    </r>
    <r>
      <rPr>
        <sz val="9"/>
        <rFont val="宋体"/>
        <charset val="134"/>
      </rPr>
      <t>入户便道200米，3万元；</t>
    </r>
    <r>
      <rPr>
        <sz val="9"/>
        <rFont val="楷体"/>
        <charset val="134"/>
      </rPr>
      <t>②</t>
    </r>
    <r>
      <rPr>
        <sz val="9"/>
        <rFont val="宋体"/>
        <charset val="134"/>
      </rPr>
      <t>公示栏、房屋整修，9万元；</t>
    </r>
    <r>
      <rPr>
        <sz val="9"/>
        <rFont val="楷体"/>
        <charset val="134"/>
      </rPr>
      <t>③</t>
    </r>
    <r>
      <rPr>
        <sz val="9"/>
        <rFont val="宋体"/>
        <charset val="134"/>
      </rPr>
      <t>道路两边新建花坛及绿化，5万元；</t>
    </r>
    <r>
      <rPr>
        <sz val="9"/>
        <rFont val="楷体"/>
        <charset val="134"/>
      </rPr>
      <t>④</t>
    </r>
    <r>
      <rPr>
        <sz val="9"/>
        <rFont val="宋体"/>
        <charset val="134"/>
      </rPr>
      <t>札栏、庭院平整，5万元；</t>
    </r>
    <r>
      <rPr>
        <sz val="9"/>
        <rFont val="楷体"/>
        <charset val="134"/>
      </rPr>
      <t>⑤</t>
    </r>
    <r>
      <rPr>
        <sz val="9"/>
        <rFont val="宋体"/>
        <charset val="134"/>
      </rPr>
      <t>农村污水治理，新建排水沟，5万元；</t>
    </r>
    <r>
      <rPr>
        <sz val="9"/>
        <rFont val="楷体"/>
        <charset val="134"/>
      </rPr>
      <t>⑥</t>
    </r>
    <r>
      <rPr>
        <sz val="9"/>
        <rFont val="宋体"/>
        <charset val="134"/>
      </rPr>
      <t>休闲场地2座，1万元。</t>
    </r>
    <r>
      <rPr>
        <sz val="9"/>
        <rFont val="楷体"/>
        <charset val="134"/>
      </rPr>
      <t>⑦</t>
    </r>
    <r>
      <rPr>
        <sz val="9"/>
        <rFont val="宋体"/>
        <charset val="134"/>
      </rPr>
      <t>采购入户垃圾桶及垃圾车2台</t>
    </r>
  </si>
  <si>
    <t>提升人居环境</t>
  </si>
  <si>
    <t>4610.425116046042767</t>
  </si>
  <si>
    <t>为每户添置垃圾桶一个，400余户</t>
  </si>
  <si>
    <t>400/1400</t>
  </si>
  <si>
    <t>65/266</t>
  </si>
  <si>
    <t>4620.247270791046783</t>
  </si>
  <si>
    <t>农村厕所改造100户</t>
  </si>
  <si>
    <t>25/103</t>
  </si>
  <si>
    <t>4630.683025139968837</t>
  </si>
  <si>
    <t>周家边组人居环境整治。一拆二改三清四化，改厕、污水处理、排水设施、垃圾分类、绿化等</t>
  </si>
  <si>
    <t>28/109</t>
  </si>
  <si>
    <t>4640.847466962415418</t>
  </si>
  <si>
    <t>1.印二、印一组人行便道扩建。</t>
  </si>
  <si>
    <t>完善美丽村寨建设</t>
  </si>
  <si>
    <t>123/640</t>
  </si>
  <si>
    <t>10/32</t>
  </si>
  <si>
    <t>4650.263676840355625</t>
  </si>
  <si>
    <t>对进村主路扩宽。共800米从3米扩宽至4.5米</t>
  </si>
  <si>
    <t>能双向通车,出入方便</t>
  </si>
  <si>
    <t>445/1407</t>
  </si>
  <si>
    <t>60/185</t>
  </si>
  <si>
    <t>4660.192227107703905</t>
  </si>
  <si>
    <t>改厕、污水处理、排水设施、环境治理</t>
  </si>
  <si>
    <t>改善人居环境，提高生活质量</t>
  </si>
  <si>
    <t>113/413</t>
  </si>
  <si>
    <t>18/65</t>
  </si>
  <si>
    <t>4670.61565915287437</t>
  </si>
  <si>
    <t>对通户路未硬化的进行硬化及公共照明设施</t>
  </si>
  <si>
    <t>改善村民通行方便，提高生产条件</t>
  </si>
  <si>
    <t>4680.0399346529214248</t>
  </si>
  <si>
    <t>对杨桃溪水库东西农田灌溉水渠加固修复</t>
  </si>
  <si>
    <t>满足白合村500亩农田灌溉用水</t>
  </si>
  <si>
    <t>4690.434613547030687</t>
  </si>
  <si>
    <t>农村电商</t>
  </si>
  <si>
    <t>农村电商直播带货平台建设</t>
  </si>
  <si>
    <t>能满足直播带货需求，增加村集体经济收入</t>
  </si>
  <si>
    <t>479/1497</t>
  </si>
  <si>
    <t>50/158</t>
  </si>
  <si>
    <t>4700.809750522380345</t>
  </si>
  <si>
    <t>公共照明设施建设120盏</t>
  </si>
  <si>
    <t>改善人居环境，提升村民生活生产便捷</t>
  </si>
  <si>
    <t>245/875</t>
  </si>
  <si>
    <t>65/178</t>
  </si>
  <si>
    <t>4710.162593877905998</t>
  </si>
  <si>
    <t>道路两边附属设施建设3000米</t>
  </si>
  <si>
    <t>4720.416731811771758</t>
  </si>
  <si>
    <t>修复河家溪水毁公路边坎4处</t>
  </si>
  <si>
    <t>排除群众出行安全隐患</t>
  </si>
  <si>
    <t>82/325</t>
  </si>
  <si>
    <t>45/126</t>
  </si>
  <si>
    <t>4730.501234168153018</t>
  </si>
  <si>
    <t>向家、中村、下咀、义祥坪组入户便道建设</t>
  </si>
  <si>
    <t>方便群众出行</t>
  </si>
  <si>
    <t>68/272</t>
  </si>
  <si>
    <t>21/ 65</t>
  </si>
  <si>
    <t>4740.618619103341914</t>
  </si>
  <si>
    <t>公共照明设施，提升村容村貌</t>
  </si>
  <si>
    <t>253/946</t>
  </si>
  <si>
    <t>79/302</t>
  </si>
  <si>
    <t>4750.161208435305793</t>
  </si>
  <si>
    <t>修建垃圾分类处理设施</t>
  </si>
  <si>
    <t>可改善全村人居环境</t>
  </si>
  <si>
    <t>4760.876255673427745</t>
  </si>
  <si>
    <t>入户人行便道硬化1500米</t>
  </si>
  <si>
    <t>改善全村出行问题</t>
  </si>
  <si>
    <t>150/300</t>
  </si>
  <si>
    <t>40/100</t>
  </si>
  <si>
    <t>4770.748738761511298</t>
  </si>
  <si>
    <t>垃圾收集站建设及购置垃圾收集设备</t>
  </si>
  <si>
    <t>90/</t>
  </si>
  <si>
    <t>15/</t>
  </si>
  <si>
    <t>4780.993399795458225</t>
  </si>
  <si>
    <t>人居环境整治，新修垃圾池</t>
  </si>
  <si>
    <t>修建垃圾池3个</t>
  </si>
  <si>
    <t>4790.526235086350646</t>
  </si>
  <si>
    <t>库区应急防汛通道建设</t>
  </si>
  <si>
    <t>修建库区防汛通道</t>
  </si>
  <si>
    <t>4800.975491556613523</t>
  </si>
  <si>
    <t>1、房屋风貌改造；2、排水沟治理及维修；3、入户路硬化。</t>
  </si>
  <si>
    <t>涉及丛溪口村陈家滩组23户90人，人居环境整治提升。</t>
  </si>
  <si>
    <t>397/1337</t>
  </si>
  <si>
    <t>88/336</t>
  </si>
  <si>
    <t>4810.113564315667318</t>
  </si>
  <si>
    <t>柳树溪至老坟山机耕道修建1500米.</t>
  </si>
  <si>
    <t>解决31户120人，120亩稻田粮食生产方便。</t>
  </si>
  <si>
    <t>31/120</t>
  </si>
  <si>
    <t>4820.197118264668227</t>
  </si>
  <si>
    <t>董山溪村公共照明设施</t>
  </si>
  <si>
    <t>改善村民环境</t>
  </si>
  <si>
    <t>40/200</t>
  </si>
  <si>
    <t>4830.60456573599123</t>
  </si>
  <si>
    <t>碣滩村麻布淇游客中心堡坎</t>
  </si>
  <si>
    <t>可解决碣滩村旅游业的发展</t>
  </si>
  <si>
    <t>310/918</t>
  </si>
  <si>
    <t>199/714</t>
  </si>
  <si>
    <t>4850.0573346530524255</t>
  </si>
  <si>
    <t>太常寿山村</t>
  </si>
  <si>
    <t>塔子界组650米硬化，毛坪头组、早田坪850米</t>
  </si>
  <si>
    <t>96/427</t>
  </si>
  <si>
    <t>33/115</t>
  </si>
  <si>
    <t>4860.208557074137924</t>
  </si>
  <si>
    <t>人行便道680米</t>
  </si>
  <si>
    <t>37/84</t>
  </si>
  <si>
    <t>4870.56071134483353</t>
  </si>
  <si>
    <t>16户农户人居环境整治</t>
  </si>
  <si>
    <t>4880.317791608239267</t>
  </si>
  <si>
    <t>人行道路1000米硬化</t>
  </si>
  <si>
    <t>人居环境人行道路1000米硬化</t>
  </si>
  <si>
    <t>89/328</t>
  </si>
  <si>
    <t>15/52</t>
  </si>
  <si>
    <t>4890.932214859977363</t>
  </si>
  <si>
    <t>盘古乡木洲村</t>
  </si>
  <si>
    <t>人居环境建设</t>
  </si>
  <si>
    <t>72/350</t>
  </si>
  <si>
    <t>22/95</t>
  </si>
  <si>
    <t>4900.847017735689646</t>
  </si>
  <si>
    <t>硬化钢猪岩公路硬化，长约100米，宽约4米，修盖板涵长约8米，宽约4.5米</t>
  </si>
  <si>
    <t>县级</t>
  </si>
  <si>
    <t>312/815</t>
  </si>
  <si>
    <t>84/350</t>
  </si>
  <si>
    <t>4910.89264692514515</t>
  </si>
  <si>
    <t>云盘垭至碾子岗公路建设，长约3500米，宽约5米</t>
  </si>
  <si>
    <t>44/180</t>
  </si>
  <si>
    <t>10/31</t>
  </si>
  <si>
    <t>4920.312313059577161</t>
  </si>
  <si>
    <t>借母溪乡两岔溪村</t>
  </si>
  <si>
    <t>4个组水渠维修建设</t>
  </si>
  <si>
    <t>解决67户210人的用水困难，提供清洁、安全饮用水</t>
  </si>
  <si>
    <t>67/210</t>
  </si>
  <si>
    <t>24/77</t>
  </si>
  <si>
    <t>4930.936742038278062</t>
  </si>
  <si>
    <t>7户人行便道建设</t>
  </si>
  <si>
    <t>解决7户25人的出行困难</t>
  </si>
  <si>
    <t>4940.727800728949165</t>
  </si>
  <si>
    <t>12个自然小组人行便道</t>
  </si>
  <si>
    <t>解决12个自然小组的出行不便</t>
  </si>
  <si>
    <t>900</t>
  </si>
  <si>
    <t>253</t>
  </si>
  <si>
    <t>4950.274591885866373</t>
  </si>
  <si>
    <t>借母溪乡金塔村</t>
  </si>
  <si>
    <t>人居环境整治项目</t>
  </si>
  <si>
    <t>改善村居环境卫生</t>
  </si>
  <si>
    <t>212/520</t>
  </si>
  <si>
    <t>74/230</t>
  </si>
  <si>
    <t>4960.987630862084506</t>
  </si>
  <si>
    <t>公路硬化3.5米宽，全长0.8公里</t>
  </si>
  <si>
    <t>可解决唐家坪村河毛湾组至介首组106户356人交通困难，方便沿线群众生产生活出行，促进农村经济发展。</t>
  </si>
  <si>
    <t>106/356</t>
  </si>
  <si>
    <t>26/94</t>
  </si>
  <si>
    <t>4970.22611583639606</t>
  </si>
  <si>
    <t>五强溪镇瓦窑坪村</t>
  </si>
  <si>
    <t>公路硬化长0.8公里，宽3.5米，厚18厘米</t>
  </si>
  <si>
    <t>方便沿线群众生产生活出行，促进农村经济发展</t>
  </si>
  <si>
    <t>26/102</t>
  </si>
  <si>
    <t>4980.803052222773216</t>
  </si>
  <si>
    <t>凉水井镇溪口村</t>
  </si>
  <si>
    <t>新建溪口村江家溪组至冉溪公路长2.5公里、宽4.5米</t>
  </si>
  <si>
    <t>解决两村出行难问题</t>
  </si>
  <si>
    <t>533/1704</t>
  </si>
  <si>
    <t>93/531</t>
  </si>
  <si>
    <t>4990.457731115520549</t>
  </si>
  <si>
    <t>新建溪口村21个垃圾池及入户路硬化</t>
  </si>
  <si>
    <t>改善人居环境及解决出行难问题</t>
  </si>
  <si>
    <t>5000.985365465752903</t>
  </si>
  <si>
    <t>九龙山村卢家组，毛坪头组机耕道桥梁建设</t>
  </si>
  <si>
    <t>方便300亩稻田耕种，受益500人</t>
  </si>
  <si>
    <t>20/67</t>
  </si>
  <si>
    <t>5010.215660014452751</t>
  </si>
  <si>
    <t>九龙山村卢家组及场园组人行路硬化工程</t>
  </si>
  <si>
    <t>增加基础设施，方便物资运输及居民出行，受益157人</t>
  </si>
  <si>
    <t>240/157</t>
  </si>
  <si>
    <t>30/90</t>
  </si>
  <si>
    <t>5020.12359262052552</t>
  </si>
  <si>
    <t>九龙山村人居环境建设
吕家组至村部绿化美化
污水处理</t>
  </si>
  <si>
    <t>美化村居环境，改善群众居住条件，受益578人</t>
  </si>
  <si>
    <t>820/578</t>
  </si>
  <si>
    <t>115/437</t>
  </si>
  <si>
    <t>5030.412050965340216</t>
  </si>
  <si>
    <t>对村环境卫生进行专项整治</t>
  </si>
  <si>
    <t>5040.5558868698311</t>
  </si>
  <si>
    <t>兰一、兰二组人居环境改造和1500米入户道路硬化。</t>
  </si>
  <si>
    <t>帮助38户脱贫人口解决出行难的问题</t>
  </si>
  <si>
    <t>97/390</t>
  </si>
  <si>
    <t>38/124</t>
  </si>
  <si>
    <t>5050.14976680162851</t>
  </si>
  <si>
    <t>田家湾组人行便道及入组道路硬化</t>
  </si>
  <si>
    <t>帮助48户村民解决出行难的问题</t>
  </si>
  <si>
    <t>48/137</t>
  </si>
  <si>
    <t>8/24</t>
  </si>
  <si>
    <t>5060.628004479732503</t>
  </si>
  <si>
    <t>白岩界组环境提质，修建堡坎两处：一处30米长2米高、一处20米长1.5米高。</t>
  </si>
  <si>
    <t>帮助69户村民改善人居环境</t>
  </si>
  <si>
    <t>69/222</t>
  </si>
  <si>
    <t>5070.835959273235537</t>
  </si>
  <si>
    <t>董一组道路扩宽硬化</t>
  </si>
  <si>
    <t>5080.919281779726633</t>
  </si>
  <si>
    <t>泉门口组道路硬化600米</t>
  </si>
  <si>
    <t>解决20户85人的出行困难</t>
  </si>
  <si>
    <t>20/85</t>
  </si>
  <si>
    <t>5090.0932258138040611</t>
  </si>
  <si>
    <t>人居环境卫生治理。双石组、愁木园组人居环境整治，涉及美化绿化、排水沟及污水处理</t>
  </si>
  <si>
    <t>美化村居环境，改善群众居住条件，全村收益</t>
  </si>
  <si>
    <t>470/1569</t>
  </si>
  <si>
    <t>83/321</t>
  </si>
  <si>
    <t>5100.509819568791651</t>
  </si>
  <si>
    <t>周沟堉组至茅路坡组公路硬化</t>
  </si>
  <si>
    <t>改善沿线群众生产生活出行</t>
  </si>
  <si>
    <t>40/148</t>
  </si>
  <si>
    <t>13/53</t>
  </si>
  <si>
    <t>5110.442349317859294</t>
  </si>
  <si>
    <t>村部、四都坪公路硬化</t>
  </si>
  <si>
    <t>20/100</t>
  </si>
  <si>
    <t>10/45</t>
  </si>
  <si>
    <t>5120.122296483437163</t>
  </si>
  <si>
    <t>人行路拓宽、排水沟清理</t>
  </si>
  <si>
    <t>856/2685</t>
  </si>
  <si>
    <t>79/265</t>
  </si>
  <si>
    <t>5130.664138653043317</t>
  </si>
  <si>
    <t>人行便道2000米</t>
  </si>
  <si>
    <t>经过美丽乡村建设改善人居环境，提升示范作用</t>
  </si>
  <si>
    <t>225/745</t>
  </si>
  <si>
    <t>72/234</t>
  </si>
  <si>
    <t>5140.0662720209177992</t>
  </si>
  <si>
    <t>道路两边附属设施建设5000米</t>
  </si>
  <si>
    <t>5150.0294922690018373</t>
  </si>
  <si>
    <t>160/350</t>
  </si>
  <si>
    <t>45/121</t>
  </si>
  <si>
    <t>5160.800837940613123</t>
  </si>
  <si>
    <t>陈家滩乡大庄坪村中岭组等组</t>
  </si>
  <si>
    <t>陈家滩乡大庄坪村人居环境整治项目</t>
  </si>
  <si>
    <t>8/23</t>
  </si>
  <si>
    <t>5170.83624297909619</t>
  </si>
  <si>
    <t>里马坪组高坝复修、古村落荷花溶便道和潭里冲过河机耕道</t>
  </si>
  <si>
    <t>可解决120亩农田灌溉问题、305人出行问题和农业生产问题</t>
  </si>
  <si>
    <t>169/605</t>
  </si>
  <si>
    <t>29/140</t>
  </si>
  <si>
    <t>5180.130333209679769</t>
  </si>
  <si>
    <t>肖家桥乡全家坪村麻路组</t>
  </si>
  <si>
    <t>200米长、3.5米宽入人行道硬化</t>
  </si>
  <si>
    <t>31/300</t>
  </si>
  <si>
    <t>8/31</t>
  </si>
  <si>
    <t>5190.873260930647213</t>
  </si>
  <si>
    <t>肖家桥乡全家坪村集镇</t>
  </si>
  <si>
    <t>集镇公共照明设施和800米集镇环境整治</t>
  </si>
  <si>
    <t>300/1200</t>
  </si>
  <si>
    <t>50/203</t>
  </si>
  <si>
    <t>5200.760067478805009</t>
  </si>
  <si>
    <t>洞溪冲防洪提修护</t>
  </si>
  <si>
    <t>保证了50亩农田灌溉</t>
  </si>
  <si>
    <t>50/89</t>
  </si>
  <si>
    <t>5210.557965789235442</t>
  </si>
  <si>
    <t>全村1633人收益</t>
  </si>
  <si>
    <t>336/1633</t>
  </si>
  <si>
    <t>5220.465415566172859</t>
  </si>
  <si>
    <t>明溪口镇胡家溪村胡家溪组</t>
  </si>
  <si>
    <t>胡家溪组整体人居环境整治，12栋牛栏拆除，400平方米空坪建设</t>
  </si>
  <si>
    <t>12栋牛栏拆除，400平方米空坪建设</t>
  </si>
  <si>
    <t>5230.217989436276702</t>
  </si>
  <si>
    <t>打造入户路建设</t>
  </si>
  <si>
    <t>方便群众出行和生产生活，提升群众满意度</t>
  </si>
  <si>
    <t>5240.441633726869142</t>
  </si>
  <si>
    <t>公路建设1.5公里</t>
  </si>
  <si>
    <t>改善村民出行条件</t>
  </si>
  <si>
    <t>250/1100</t>
  </si>
  <si>
    <t>60/230</t>
  </si>
  <si>
    <t>5250.812521177627662</t>
  </si>
  <si>
    <t>二酉乡芙冲溶村人行道路维修。主路青石板2000米，人行入户辅路水泥硬化8000米、宽1米</t>
  </si>
  <si>
    <t>解决芙冲溶村6个组275户1008人，其中，建档立卡85户325人出行难问题</t>
  </si>
  <si>
    <t>275/1008</t>
  </si>
  <si>
    <t>85/325</t>
  </si>
  <si>
    <t>5260.682071116212845</t>
  </si>
  <si>
    <t>二酉乡棋坪村人行便道建设</t>
  </si>
  <si>
    <t>改善出行条件</t>
  </si>
  <si>
    <t>76/380</t>
  </si>
  <si>
    <t>5270.796563348140549</t>
  </si>
  <si>
    <t>官庄镇黄金坪村</t>
  </si>
  <si>
    <t>公路维修。1.桂州坪公路堤长20米，宽1.2米，高6米。 2.新屋组公路堤长90米，宽0.8米，高1.5米。3.公路平整及硬化140米，宽度3.5至4.6米。</t>
  </si>
  <si>
    <t>400/1500</t>
  </si>
  <si>
    <t>5280.918147235813015</t>
  </si>
  <si>
    <t>官庄镇宁乡铺村</t>
  </si>
  <si>
    <t>官庄镇宁乡铺村319国道至沃岩坪连接公路1.599公里，5米宽（通畅）路面硬化提质改造工程</t>
  </si>
  <si>
    <t>属跨市连接道路，覆盖受益常住人口3500余人（包括宁乡铺村320余人）</t>
  </si>
  <si>
    <t>700/3500</t>
  </si>
  <si>
    <t>101/500</t>
  </si>
  <si>
    <t>5290.351687475835857</t>
  </si>
  <si>
    <t>荔溪乡幸福村下片两条宽4.5米，长1500米机耕道路硬化</t>
  </si>
  <si>
    <t>受益人口320户，1260人</t>
  </si>
  <si>
    <t>320/1260</t>
  </si>
  <si>
    <t>89/445</t>
  </si>
  <si>
    <t>5300.450703443481447</t>
  </si>
  <si>
    <t>凉水井镇克铺村</t>
  </si>
  <si>
    <t>滚水坝维修。凉水井镇克铺村大路坪滚水坝建设及杨柳田水坝维修</t>
  </si>
  <si>
    <t>解决粮田的灌溉问题</t>
  </si>
  <si>
    <t>470/1500</t>
  </si>
  <si>
    <t>50/160</t>
  </si>
  <si>
    <t>5310.738197612156585</t>
  </si>
  <si>
    <t>凉水井镇徐家村</t>
  </si>
  <si>
    <t>凉水井镇渭溪集镇（徐家村）农村人居环境综合整治建设</t>
  </si>
  <si>
    <t>300/1300</t>
  </si>
  <si>
    <t>50/180</t>
  </si>
  <si>
    <t>5320.360949884642257</t>
  </si>
  <si>
    <t>马底驿乡牧马溪村、东溪村</t>
  </si>
  <si>
    <t>马底驿乡牧马溪村、东溪村人居环境集中整治及两村全面推进厕所革命</t>
  </si>
  <si>
    <t>500/2000</t>
  </si>
  <si>
    <t>120/400</t>
  </si>
  <si>
    <t>5330.143736106938236</t>
  </si>
  <si>
    <t>明溪口镇梓木坪村上下古组水库维修1座及公路边绿化、观光亭修建1个</t>
  </si>
  <si>
    <t>改善旅游基础设施</t>
  </si>
  <si>
    <t>5340.88586250993073</t>
  </si>
  <si>
    <t>明溪口镇梓木坪村古寨观景台1个及坪场绿化</t>
  </si>
  <si>
    <t>5350.922798503595653</t>
  </si>
  <si>
    <t>明溪口镇梓木坪村村委会活动中心坪场硬化400平方米</t>
  </si>
  <si>
    <t>77/270</t>
  </si>
  <si>
    <t>5360.544303138643326</t>
  </si>
  <si>
    <t>1.宅基地三通一平20万元；2.路基塌方维修25万元；3.人居环境整治修排水沟、保坎3处10万元</t>
  </si>
  <si>
    <t>惠及董家坪村267户1056人</t>
  </si>
  <si>
    <t>267/1056</t>
  </si>
  <si>
    <t>52/250</t>
  </si>
  <si>
    <t>5370.384955499559295</t>
  </si>
  <si>
    <t>公路维修环境整治。村委会周边人居环境整治项目；维修村内公路2处；新修三组沅江码头处堡坎110米</t>
  </si>
  <si>
    <t>消除安全隐患，方便群众出行</t>
  </si>
  <si>
    <t>180/900</t>
  </si>
  <si>
    <t>清浪乡麻栎坡村长坪岗组至建新组700米组级公路建设</t>
  </si>
  <si>
    <t>解决两组近1200人出行难问题</t>
  </si>
  <si>
    <t>240/1200</t>
  </si>
  <si>
    <t>68/320</t>
  </si>
  <si>
    <t>5380.0912447315755331</t>
  </si>
  <si>
    <t>深溪口桂竹潭村下鸬鹚坪组2.6公里组级公路维修</t>
  </si>
  <si>
    <t>提升道路质量，解决出行困难</t>
  </si>
  <si>
    <t>220/1100</t>
  </si>
  <si>
    <t>65/250</t>
  </si>
  <si>
    <t>5390.96593319819364</t>
  </si>
  <si>
    <t>沅陵镇白岩界村王家大院周边人居环境整治</t>
  </si>
  <si>
    <t>受益150户413人</t>
  </si>
  <si>
    <t>150/413</t>
  </si>
  <si>
    <t>60/302</t>
  </si>
  <si>
    <t>5400.048459526999111</t>
  </si>
  <si>
    <t>沅陵镇凤凰山社区卢家溶通组公路1000米公路硬化及护栏建设</t>
  </si>
  <si>
    <t>完善基础设施，方便村民出行，受益27户，150人</t>
  </si>
  <si>
    <t>27/150</t>
  </si>
  <si>
    <t>10/60</t>
  </si>
  <si>
    <t>5410.588239154057208</t>
  </si>
  <si>
    <t>沅陵镇兰溪口村马家组整组基础设施、人居环境整治</t>
  </si>
  <si>
    <t>受益35户265人</t>
  </si>
  <si>
    <t>35/265</t>
  </si>
  <si>
    <t>13/65</t>
  </si>
  <si>
    <t>5420.627036292385937</t>
  </si>
  <si>
    <t>基础设施-环境整治-人行便道建设、旱厕改造</t>
  </si>
  <si>
    <t>400/1700</t>
  </si>
  <si>
    <t>5430.536733342371862</t>
  </si>
  <si>
    <t>基础设施-道路建设-公路建设</t>
  </si>
  <si>
    <t>解决出行困难</t>
  </si>
  <si>
    <t>5440.273332823818185</t>
  </si>
  <si>
    <t>麻溪铺镇马家村李家组地面硬化、新修围墙及宣传栏、墙体彩绘、栽种花草建设</t>
  </si>
  <si>
    <t>5450.841362016632485</t>
  </si>
  <si>
    <t>借母溪乡寨溪坪村</t>
  </si>
  <si>
    <t>借母溪乡寨溪坪村村部至当头溶组1600米公路硬化建设</t>
  </si>
  <si>
    <t>240/860</t>
  </si>
  <si>
    <t>56/190</t>
  </si>
  <si>
    <t>5460.691500434483169</t>
  </si>
  <si>
    <t>荔溪乡修溪村枫香坪组1868米道路硬化建设</t>
  </si>
  <si>
    <t>解决枫香坪组35户157人出行难问题</t>
  </si>
  <si>
    <t>35/157</t>
  </si>
  <si>
    <t>5470.462140090478665</t>
  </si>
  <si>
    <t>马底驿乡东溪村东溪组微公园、微菜园、微花园、微景观、美丽庭院建设</t>
  </si>
  <si>
    <t>38/130</t>
  </si>
  <si>
    <t>5480.578072736291249</t>
  </si>
  <si>
    <t>马底驿乡牧马溪村</t>
  </si>
  <si>
    <t>马底驿乡牧马溪村上沙怡溪组微公园、微菜园、微花园、微景观、美丽庭院建设</t>
  </si>
  <si>
    <t>65/95</t>
  </si>
  <si>
    <t>11/40</t>
  </si>
  <si>
    <t>5490.463790635464407</t>
  </si>
  <si>
    <t>清浪乡罗家坪村</t>
  </si>
  <si>
    <t>200/900</t>
  </si>
  <si>
    <t>5500.546177742108356</t>
  </si>
  <si>
    <t>筲箕湾镇用坪村</t>
  </si>
  <si>
    <t>集镇综合整治。筲箕湾镇用坪集镇新建排水沟、集镇900米路面炒砂路铺装建设</t>
  </si>
  <si>
    <t>改善人居环境，提升道路质量</t>
  </si>
  <si>
    <t>400/2000</t>
  </si>
  <si>
    <t>5510.0948256143662112</t>
  </si>
  <si>
    <t>太常黄茶村楼屋场组道路硬化</t>
  </si>
  <si>
    <t>改善黄茶村村民的出行状况</t>
  </si>
  <si>
    <t>230/800</t>
  </si>
  <si>
    <t>110/440</t>
  </si>
  <si>
    <t>5520.103025373205108</t>
  </si>
  <si>
    <t>道路硬化</t>
  </si>
  <si>
    <t>太常寿山村岩冲组1500米道路硬化建设</t>
  </si>
  <si>
    <t>解决岩冲组152户541人交通出行难问题</t>
  </si>
  <si>
    <t>152/541</t>
  </si>
  <si>
    <t>5530.52403189465955</t>
  </si>
  <si>
    <t>官庄镇关口溪村组级公路硬化230米</t>
  </si>
  <si>
    <t>解决村民交通出行及生产便利问题</t>
  </si>
  <si>
    <t>180/878</t>
  </si>
  <si>
    <t>90/420</t>
  </si>
  <si>
    <t>5540.255263389986891</t>
  </si>
  <si>
    <t>官庄镇海沙坪村</t>
  </si>
  <si>
    <t>官庄镇海沙坪村新安装太阳能路灯100盏</t>
  </si>
  <si>
    <t>解决全村17个居民小组467户1694人夜间出行问题</t>
  </si>
  <si>
    <t>467/1694</t>
  </si>
  <si>
    <t>120/600</t>
  </si>
  <si>
    <t>5550.864231391354315</t>
  </si>
  <si>
    <t>官庄镇黄土铺村组级公路维修及新建、机耕道整修、山塘整修建设</t>
  </si>
  <si>
    <t>解决全村380户1362人交通出行、生产便利、安全问题</t>
  </si>
  <si>
    <t>380/1362</t>
  </si>
  <si>
    <t>5560.285376986884541</t>
  </si>
  <si>
    <t>官庄镇宁乡铺村姚家坪组通往319国道塌陷公路维修</t>
  </si>
  <si>
    <t>解决姚家坪组31户村民120人的出行安全问题</t>
  </si>
  <si>
    <t>8/50</t>
  </si>
  <si>
    <t>5570.833062233690108</t>
  </si>
  <si>
    <t>官庄镇太平铺村新建汪家组和边山塘组水渠长500米、高0.4米、宽0.4米的建设</t>
  </si>
  <si>
    <t>解决汪家组（180米）和边山塘组（320米）185亩粮田的灌溉问题</t>
  </si>
  <si>
    <t>200/1100</t>
  </si>
  <si>
    <t>5580.54870557755996</t>
  </si>
  <si>
    <t>官庄镇铁龙洞村桐木坪组关门垭处、铁龙洞组简坡溪处长42米高5米的保坎维修建设</t>
  </si>
  <si>
    <t>解决全村414户1250人交通出行及生产便利问题</t>
  </si>
  <si>
    <t>414/1250</t>
  </si>
  <si>
    <t>5590.637254127519939</t>
  </si>
  <si>
    <t>官庄镇通溪村茶尔溪组长40米高5米公路保坎维修</t>
  </si>
  <si>
    <t>解决全村247户869人茶尔溪组道路出行安全问题</t>
  </si>
  <si>
    <t>247/869</t>
  </si>
  <si>
    <t>67/335</t>
  </si>
  <si>
    <t>5600.289881099778041</t>
  </si>
  <si>
    <t>楠木铺乡常德湖村长1500米、宽1.2米、厚0.08米入户人行便道硬化</t>
  </si>
  <si>
    <t>解决5个村民小组398户1155人出行难问题</t>
  </si>
  <si>
    <t>398/1155</t>
  </si>
  <si>
    <t>5610.174076035457056</t>
  </si>
  <si>
    <t>楠木铺乡高坪村大溪桥至立山垭500米人行便道、斗庵潭长100米宽1.5米钢丝桥、改溪坪长100米宽3.5机耕道修建</t>
  </si>
  <si>
    <t>解决全村12个村民小组851户2310人生产生活及出行难问题</t>
  </si>
  <si>
    <t>5620.673048226284756</t>
  </si>
  <si>
    <t>楠木铺乡两河口村100盏太阳能灯维修及新增20盏太阳能路灯建设</t>
  </si>
  <si>
    <t>解决5个村民小组258户1008人，其中，已脱贫户157户582人夜间出行问题</t>
  </si>
  <si>
    <t>258/1008</t>
  </si>
  <si>
    <t>5630.4097598561236</t>
  </si>
  <si>
    <t>楠木铺乡庙王山村</t>
  </si>
  <si>
    <t>楠木铺乡庙王山村141盏太阳能路灯更换维修太阳能板、电池，新装50盏太阳能灯</t>
  </si>
  <si>
    <t>解决庙王村全村群众夜间出行问题</t>
  </si>
  <si>
    <t>700/2600</t>
  </si>
  <si>
    <t>5640.776815204299772</t>
  </si>
  <si>
    <t>楠木铺乡楠木铺村农田渠道整理、机耕道扩建</t>
  </si>
  <si>
    <t>解决全村1745户4200生产便利问题</t>
  </si>
  <si>
    <t>1745/4200</t>
  </si>
  <si>
    <t>5650.545875105826863</t>
  </si>
  <si>
    <t>楠木铺乡溶溪村</t>
  </si>
  <si>
    <t>楠木铺乡溶溪村新建舒家组及下张家组300米机耕道建设</t>
  </si>
  <si>
    <t>解决舒家组及下张家组198户800人，其中，已脱贫户28户92人农田管理及出行难问题</t>
  </si>
  <si>
    <t>198/800</t>
  </si>
  <si>
    <t>28/92</t>
  </si>
  <si>
    <t>5660.706717194375996</t>
  </si>
  <si>
    <t>基础设施-环境整治-人居环境整治</t>
  </si>
  <si>
    <t>290/1100</t>
  </si>
  <si>
    <t>5670.572940950630266</t>
  </si>
  <si>
    <t>麻溪铺镇仰溪铺村防洪堤建设</t>
  </si>
  <si>
    <t>改善农田基础设施条件</t>
  </si>
  <si>
    <t>150/410</t>
  </si>
  <si>
    <t>5680.902686010909079</t>
  </si>
  <si>
    <t>产业配套-机耕道建设-机耕道硬化</t>
  </si>
  <si>
    <t>101/460</t>
  </si>
  <si>
    <t>30/140</t>
  </si>
  <si>
    <t>5690.286978589160558</t>
  </si>
  <si>
    <t>公共照明设施建设</t>
  </si>
  <si>
    <t>方便百姓出行，便于交通</t>
  </si>
  <si>
    <t>70/350</t>
  </si>
  <si>
    <t>5700.479856445961539</t>
  </si>
  <si>
    <t>二酉乡四方坪村</t>
  </si>
  <si>
    <t>二酉乡四方坪村机耕道建设</t>
  </si>
  <si>
    <t>提高110亩稻田耕种</t>
  </si>
  <si>
    <t>34/143</t>
  </si>
  <si>
    <t>6/18</t>
  </si>
  <si>
    <t>5710.174478474795989</t>
  </si>
  <si>
    <t>方便群众安全出行</t>
  </si>
  <si>
    <t>50/240</t>
  </si>
  <si>
    <t>5720.0132841987410297</t>
  </si>
  <si>
    <t>灌溉水渠建设</t>
  </si>
  <si>
    <t>提高50亩稻田耕种</t>
  </si>
  <si>
    <t>9/29</t>
  </si>
  <si>
    <t>5730.974111644915387</t>
  </si>
  <si>
    <t>二酉乡杨柳垭村</t>
  </si>
  <si>
    <t>环境整治、农田水利建设</t>
  </si>
  <si>
    <t>二酉乡杨柳垭村环境整治、农田水利建设</t>
  </si>
  <si>
    <t>改善村居环境，方便村民生产生活</t>
  </si>
  <si>
    <t>237/727</t>
  </si>
  <si>
    <t>72/237</t>
  </si>
  <si>
    <t>5740.565397102208124</t>
  </si>
  <si>
    <t>荔溪乡楠坪村防洪堤建设</t>
  </si>
  <si>
    <t>改善了68户贫困户的生产、生活条件</t>
  </si>
  <si>
    <t>13/32</t>
  </si>
  <si>
    <t>5750.263225890510099</t>
  </si>
  <si>
    <t>桐车坪村、修溪村</t>
  </si>
  <si>
    <t>改善沿线环境</t>
  </si>
  <si>
    <t>512/2012</t>
  </si>
  <si>
    <t>62/220</t>
  </si>
  <si>
    <t>5760.613370967583018</t>
  </si>
  <si>
    <t>明溪口镇洞头村稻田堤坝建设</t>
  </si>
  <si>
    <t>受益群众</t>
  </si>
  <si>
    <t>13/25</t>
  </si>
  <si>
    <t>5770.687026045904845</t>
  </si>
  <si>
    <t>提升人居环境质量，治理交通拥堵</t>
  </si>
  <si>
    <t>5780.248504931603785</t>
  </si>
  <si>
    <t>提升人居环境质量，方便百姓日常出行</t>
  </si>
  <si>
    <t>21/91</t>
  </si>
  <si>
    <t>5790.429685230494674</t>
  </si>
  <si>
    <t>改善村容村貌</t>
  </si>
  <si>
    <t>33/124</t>
  </si>
  <si>
    <t>5800.17661318714212</t>
  </si>
  <si>
    <t>399/1430</t>
  </si>
  <si>
    <t>166/618</t>
  </si>
  <si>
    <t>5810.457256266677718</t>
  </si>
  <si>
    <t>七甲坪镇七甲坪社区</t>
  </si>
  <si>
    <t>七甲坪镇七甲坪社区（九校图书馆周围）人居环境建设</t>
  </si>
  <si>
    <t>受益230户1146人</t>
  </si>
  <si>
    <t>230/1146</t>
  </si>
  <si>
    <t>48/242</t>
  </si>
  <si>
    <t>5820.390707739033134</t>
  </si>
  <si>
    <t>后溶坪组人居环境整治</t>
  </si>
  <si>
    <t>5830.263308614758875</t>
  </si>
  <si>
    <t>石家垭组人居环境整治</t>
  </si>
  <si>
    <t>提升该组27户村民生活生产环境。</t>
  </si>
  <si>
    <t>27/138</t>
  </si>
  <si>
    <t>5840.57674414362659</t>
  </si>
  <si>
    <t>沅陵县2022年统筹整合使用财政涉农资金安排项目明细表（能力建设）</t>
  </si>
  <si>
    <t>能力建设合计</t>
  </si>
  <si>
    <t>三0.0224663430677694</t>
  </si>
  <si>
    <t>县乡村振兴局雨露计划</t>
  </si>
  <si>
    <t>小计</t>
  </si>
  <si>
    <t>⒁0.160244552046518</t>
  </si>
  <si>
    <t>沅陵县</t>
  </si>
  <si>
    <t>10.310801636093051</t>
  </si>
  <si>
    <t>县农业农村局农村人才队伍培养建设</t>
  </si>
  <si>
    <t>⒂0.940461935129484</t>
  </si>
  <si>
    <t>职业学院或培训基地</t>
  </si>
  <si>
    <t>培训农业生产经营技能型及产业致富带头人600人</t>
  </si>
  <si>
    <t>1、培养特色产业发展带头人280，培养专业生产及技能服务型人才320人；
2、实现参训农民基本信息100%入库；
3、学员满意度达到90%以上；
4、完成7篇典型案例、培育模式等宣传材料。</t>
  </si>
  <si>
    <t>20.847940018795741</t>
  </si>
  <si>
    <t>⒃0.626881763857849</t>
  </si>
  <si>
    <t>1、对省示范性就业帮扶车间进行补助
2、对就业帮扶车间吸纳贫困人口进行补助</t>
  </si>
  <si>
    <t>30.431184037649739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</si>
</sst>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0_ "/>
    <numFmt numFmtId="178" formatCode="0_ "/>
    <numFmt numFmtId="179" formatCode="0.0000_);[Red]\(0.0000\)"/>
    <numFmt numFmtId="180" formatCode="0.0000_ "/>
    <numFmt numFmtId="181" formatCode="0_);[Red]\(0\)"/>
    <numFmt numFmtId="182" formatCode="0.00_);[Red]\(0.00\)"/>
    <numFmt numFmtId="183" formatCode="0.0_ "/>
  </numFmts>
  <fonts count="7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7"/>
      <color theme="1"/>
      <name val="宋体"/>
      <charset val="134"/>
      <scheme val="minor"/>
    </font>
    <font>
      <b/>
      <sz val="18"/>
      <color theme="1"/>
      <name val="微软雅黑"/>
      <charset val="134"/>
    </font>
    <font>
      <b/>
      <sz val="9"/>
      <color theme="1"/>
      <name val="宋体"/>
      <charset val="134"/>
      <scheme val="minor"/>
    </font>
    <font>
      <b/>
      <sz val="12"/>
      <name val="黑体"/>
      <charset val="134"/>
    </font>
    <font>
      <sz val="12"/>
      <name val="宋体"/>
      <charset val="134"/>
      <scheme val="minor"/>
    </font>
    <font>
      <b/>
      <sz val="11"/>
      <name val="黑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7"/>
      <color theme="1"/>
      <name val="宋体"/>
      <charset val="134"/>
      <scheme val="minor"/>
    </font>
    <font>
      <sz val="8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ajor"/>
    </font>
    <font>
      <b/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8"/>
      <name val="微软雅黑"/>
      <charset val="134"/>
    </font>
    <font>
      <b/>
      <sz val="9"/>
      <name val="宋体"/>
      <charset val="134"/>
      <scheme val="minor"/>
    </font>
    <font>
      <b/>
      <sz val="7"/>
      <color indexed="8"/>
      <name val="宋体"/>
      <charset val="134"/>
      <scheme val="minor"/>
    </font>
    <font>
      <sz val="8"/>
      <name val="宋体"/>
      <charset val="134"/>
    </font>
    <font>
      <sz val="16"/>
      <name val="宋体"/>
      <charset val="134"/>
      <scheme val="minor"/>
    </font>
    <font>
      <sz val="10"/>
      <name val="仿宋_GB2312"/>
      <charset val="134"/>
    </font>
    <font>
      <sz val="11"/>
      <name val="宋体"/>
      <charset val="134"/>
    </font>
    <font>
      <b/>
      <sz val="18"/>
      <name val="宋体"/>
      <charset val="134"/>
      <scheme val="major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8"/>
      <color theme="1"/>
      <name val="宋体"/>
      <charset val="134"/>
      <scheme val="minor"/>
    </font>
    <font>
      <b/>
      <sz val="11"/>
      <name val="微软雅黑"/>
      <charset val="134"/>
    </font>
    <font>
      <sz val="11"/>
      <color theme="1"/>
      <name val="楷体"/>
      <charset val="134"/>
    </font>
    <font>
      <sz val="9"/>
      <name val="楷体"/>
      <charset val="134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9"/>
      <color rgb="FF000000"/>
      <name val="SimSun"/>
      <charset val="134"/>
    </font>
    <font>
      <sz val="9"/>
      <color theme="1"/>
      <name val="Calibri"/>
      <charset val="134"/>
    </font>
    <font>
      <sz val="9"/>
      <color theme="1"/>
      <name val="楷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8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5" fillId="2" borderId="6" applyNumberFormat="0" applyAlignment="0" applyProtection="0">
      <alignment vertical="center"/>
    </xf>
    <xf numFmtId="0" fontId="56" fillId="2" borderId="8" applyNumberFormat="0" applyAlignment="0" applyProtection="0">
      <alignment vertical="center"/>
    </xf>
    <xf numFmtId="0" fontId="50" fillId="9" borderId="9" applyNumberFormat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4" fillId="0" borderId="0"/>
    <xf numFmtId="0" fontId="58" fillId="0" borderId="10" applyNumberForma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54" fillId="0" borderId="0">
      <alignment vertical="center"/>
    </xf>
    <xf numFmtId="0" fontId="47" fillId="2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4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3" fillId="0" borderId="0"/>
    <xf numFmtId="0" fontId="54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4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51" fillId="15" borderId="0" applyNumberFormat="0" applyBorder="0" applyAlignment="0" applyProtection="0">
      <alignment vertical="center"/>
    </xf>
    <xf numFmtId="0" fontId="53" fillId="0" borderId="0"/>
    <xf numFmtId="0" fontId="0" fillId="0" borderId="0">
      <alignment vertical="center"/>
    </xf>
  </cellStyleXfs>
  <cellXfs count="33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17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/>
      <protection locked="0"/>
    </xf>
    <xf numFmtId="176" fontId="11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left" vertical="center"/>
    </xf>
    <xf numFmtId="49" fontId="0" fillId="0" borderId="0" xfId="0" applyNumberForma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55" applyFont="1" applyFill="1" applyBorder="1" applyAlignment="1" applyProtection="1">
      <alignment horizontal="center" vertical="center" wrapText="1"/>
      <protection locked="0"/>
    </xf>
    <xf numFmtId="0" fontId="12" fillId="0" borderId="1" xfId="59" applyFont="1" applyFill="1" applyBorder="1" applyAlignment="1" applyProtection="1">
      <alignment horizontal="center" vertical="center" wrapText="1"/>
      <protection locked="0"/>
    </xf>
    <xf numFmtId="0" fontId="12" fillId="0" borderId="1" xfId="34" applyFont="1" applyFill="1" applyBorder="1" applyAlignment="1" applyProtection="1">
      <alignment horizontal="left" vertical="center" wrapText="1"/>
      <protection locked="0"/>
    </xf>
    <xf numFmtId="0" fontId="12" fillId="0" borderId="1" xfId="38" applyFont="1" applyFill="1" applyBorder="1" applyAlignment="1" applyProtection="1">
      <alignment horizontal="center" vertical="center" wrapText="1"/>
      <protection locked="0"/>
    </xf>
    <xf numFmtId="0" fontId="12" fillId="0" borderId="1" xfId="38" applyFont="1" applyFill="1" applyBorder="1" applyAlignment="1" applyProtection="1">
      <alignment horizontal="left" vertical="center" wrapText="1"/>
      <protection locked="0"/>
    </xf>
    <xf numFmtId="0" fontId="12" fillId="0" borderId="1" xfId="55" applyFont="1" applyFill="1" applyBorder="1" applyAlignment="1" applyProtection="1">
      <alignment horizontal="left" vertical="center" wrapText="1"/>
      <protection locked="0"/>
    </xf>
    <xf numFmtId="0" fontId="12" fillId="0" borderId="1" xfId="59" applyFont="1" applyFill="1" applyBorder="1" applyAlignment="1" applyProtection="1">
      <alignment horizontal="left" vertical="center" wrapText="1"/>
      <protection locked="0"/>
    </xf>
    <xf numFmtId="0" fontId="12" fillId="0" borderId="1" xfId="47" applyFont="1" applyFill="1" applyBorder="1" applyAlignment="1" applyProtection="1">
      <alignment horizontal="left" vertical="center" wrapText="1"/>
      <protection locked="0"/>
    </xf>
    <xf numFmtId="0" fontId="12" fillId="0" borderId="1" xfId="8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58" applyFont="1" applyFill="1" applyBorder="1" applyAlignment="1" applyProtection="1">
      <alignment horizontal="left" vertical="center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vertical="center" wrapText="1"/>
      <protection locked="0"/>
    </xf>
    <xf numFmtId="177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0" borderId="1" xfId="55" applyNumberFormat="1" applyFont="1" applyFill="1" applyBorder="1" applyAlignment="1" applyProtection="1">
      <alignment horizontal="center" vertical="center" wrapText="1"/>
      <protection locked="0"/>
    </xf>
    <xf numFmtId="177" fontId="12" fillId="0" borderId="1" xfId="48" applyNumberFormat="1" applyFont="1" applyFill="1" applyBorder="1" applyAlignment="1" applyProtection="1">
      <alignment horizontal="center" vertical="center"/>
      <protection locked="0"/>
    </xf>
    <xf numFmtId="177" fontId="12" fillId="0" borderId="1" xfId="55" applyNumberFormat="1" applyFont="1" applyFill="1" applyBorder="1" applyAlignment="1" applyProtection="1">
      <alignment horizontal="left" vertical="center" wrapText="1"/>
      <protection locked="0"/>
    </xf>
    <xf numFmtId="177" fontId="12" fillId="0" borderId="1" xfId="8" applyNumberFormat="1" applyFont="1" applyFill="1" applyBorder="1" applyAlignment="1" applyProtection="1">
      <alignment horizontal="center" vertical="center" wrapText="1"/>
      <protection locked="0"/>
    </xf>
    <xf numFmtId="177" fontId="12" fillId="0" borderId="1" xfId="59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58" applyFont="1" applyFill="1" applyBorder="1" applyAlignment="1" applyProtection="1">
      <alignment horizontal="left" vertical="center" wrapText="1"/>
      <protection locked="0"/>
    </xf>
    <xf numFmtId="0" fontId="12" fillId="0" borderId="1" xfId="47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55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47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38" applyFont="1" applyFill="1" applyBorder="1" applyAlignment="1" applyProtection="1">
      <alignment horizontal="center" vertical="center" wrapText="1"/>
      <protection locked="0"/>
    </xf>
    <xf numFmtId="0" fontId="12" fillId="0" borderId="1" xfId="58" applyFont="1" applyFill="1" applyBorder="1" applyAlignment="1" applyProtection="1">
      <alignment horizontal="left" vertical="center" wrapText="1"/>
      <protection locked="0"/>
    </xf>
    <xf numFmtId="0" fontId="12" fillId="0" borderId="1" xfId="8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52" applyFont="1" applyFill="1" applyBorder="1" applyAlignment="1" applyProtection="1">
      <alignment horizontal="left" vertical="center" wrapText="1"/>
      <protection locked="0"/>
    </xf>
    <xf numFmtId="0" fontId="12" fillId="0" borderId="1" xfId="55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59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38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38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47" applyNumberFormat="1" applyFont="1" applyFill="1" applyBorder="1" applyAlignment="1" applyProtection="1">
      <alignment horizontal="left" vertical="center" wrapText="1"/>
      <protection locked="0"/>
    </xf>
    <xf numFmtId="176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12" fillId="0" borderId="1" xfId="0" applyNumberFormat="1" applyFont="1" applyFill="1" applyBorder="1" applyAlignment="1" applyProtection="1">
      <alignment horizontal="left" vertical="center"/>
      <protection locked="0"/>
    </xf>
    <xf numFmtId="177" fontId="12" fillId="0" borderId="1" xfId="59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55" applyFont="1" applyFill="1" applyBorder="1" applyAlignment="1" applyProtection="1">
      <alignment horizontal="left" vertical="center" wrapText="1"/>
      <protection locked="0"/>
    </xf>
    <xf numFmtId="49" fontId="12" fillId="0" borderId="1" xfId="55" applyNumberFormat="1" applyFont="1" applyFill="1" applyBorder="1" applyAlignment="1" applyProtection="1">
      <alignment horizontal="center" vertical="center" wrapText="1"/>
      <protection locked="0"/>
    </xf>
    <xf numFmtId="177" fontId="12" fillId="0" borderId="1" xfId="55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47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55" applyNumberFormat="1" applyFont="1" applyFill="1" applyBorder="1" applyAlignment="1" applyProtection="1">
      <alignment horizontal="left" vertical="center" wrapText="1"/>
      <protection locked="0"/>
    </xf>
    <xf numFmtId="179" fontId="12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18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176" fontId="11" fillId="0" borderId="1" xfId="0" applyNumberFormat="1" applyFont="1" applyFill="1" applyBorder="1" applyAlignment="1" applyProtection="1">
      <alignment horizontal="left" vertical="center"/>
      <protection locked="0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180" fontId="11" fillId="0" borderId="1" xfId="58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>
      <alignment horizontal="justify" vertical="center"/>
    </xf>
    <xf numFmtId="0" fontId="18" fillId="0" borderId="1" xfId="0" applyFont="1" applyFill="1" applyBorder="1" applyAlignment="1" applyProtection="1">
      <alignment horizontal="justify" vertical="center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30" applyFont="1" applyFill="1" applyBorder="1" applyAlignment="1" applyProtection="1">
      <alignment horizontal="left" vertical="center" wrapText="1"/>
      <protection locked="0"/>
    </xf>
    <xf numFmtId="176" fontId="20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8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Fill="1" applyAlignment="1" applyProtection="1">
      <alignment horizontal="center" vertical="center" wrapText="1"/>
      <protection locked="0"/>
    </xf>
    <xf numFmtId="0" fontId="12" fillId="0" borderId="1" xfId="56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left" vertical="center" wrapText="1"/>
      <protection locked="0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49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5" xfId="0" applyFont="1" applyFill="1" applyBorder="1" applyAlignment="1" applyProtection="1">
      <alignment horizontal="center" vertical="center" wrapText="1"/>
      <protection locked="0"/>
    </xf>
    <xf numFmtId="0" fontId="19" fillId="0" borderId="5" xfId="0" applyFont="1" applyFill="1" applyBorder="1" applyAlignment="1" applyProtection="1">
      <alignment horizontal="left" vertical="center" wrapText="1"/>
      <protection locked="0"/>
    </xf>
    <xf numFmtId="176" fontId="18" fillId="0" borderId="1" xfId="0" applyNumberFormat="1" applyFont="1" applyFill="1" applyBorder="1" applyAlignment="1" applyProtection="1">
      <alignment horizontal="left" vertical="center"/>
      <protection locked="0"/>
    </xf>
    <xf numFmtId="176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vertical="center"/>
      <protection hidden="1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 wrapText="1"/>
    </xf>
    <xf numFmtId="176" fontId="0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 applyProtection="1">
      <alignment horizontal="left" vertical="center" wrapText="1"/>
      <protection hidden="1"/>
    </xf>
    <xf numFmtId="0" fontId="15" fillId="0" borderId="1" xfId="0" applyFont="1" applyFill="1" applyBorder="1" applyAlignment="1">
      <alignment horizontal="left" vertical="center" wrapText="1"/>
    </xf>
    <xf numFmtId="176" fontId="25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9" fillId="0" borderId="1" xfId="0" applyNumberFormat="1" applyFont="1" applyFill="1" applyBorder="1" applyAlignment="1" applyProtection="1">
      <alignment horizontal="left" vertical="center" wrapText="1"/>
      <protection locked="0"/>
    </xf>
    <xf numFmtId="1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 wrapText="1"/>
    </xf>
    <xf numFmtId="49" fontId="29" fillId="0" borderId="1" xfId="0" applyNumberFormat="1" applyFont="1" applyFill="1" applyBorder="1" applyAlignment="1" applyProtection="1">
      <alignment horizontal="center" vertical="center" wrapText="1"/>
    </xf>
    <xf numFmtId="10" fontId="29" fillId="0" borderId="1" xfId="0" applyNumberFormat="1" applyFont="1" applyFill="1" applyBorder="1" applyAlignment="1" applyProtection="1">
      <alignment horizontal="center" vertical="center" wrapText="1"/>
    </xf>
    <xf numFmtId="10" fontId="29" fillId="0" borderId="1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left" vertical="center" wrapText="1"/>
      <protection hidden="1"/>
    </xf>
    <xf numFmtId="0" fontId="3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33" fillId="0" borderId="0" xfId="58" applyNumberFormat="1" applyFont="1" applyFill="1" applyBorder="1" applyAlignment="1">
      <alignment horizontal="left" vertical="center" wrapText="1"/>
    </xf>
    <xf numFmtId="178" fontId="33" fillId="0" borderId="0" xfId="58" applyNumberFormat="1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right" vertical="center"/>
    </xf>
    <xf numFmtId="178" fontId="34" fillId="0" borderId="0" xfId="0" applyNumberFormat="1" applyFont="1" applyFill="1" applyBorder="1" applyAlignment="1">
      <alignment horizontal="right" vertical="center"/>
    </xf>
    <xf numFmtId="0" fontId="35" fillId="0" borderId="1" xfId="0" applyFont="1" applyFill="1" applyBorder="1" applyAlignment="1">
      <alignment horizontal="center" vertical="center"/>
    </xf>
    <xf numFmtId="178" fontId="35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35" fillId="0" borderId="1" xfId="58" applyNumberFormat="1" applyFont="1" applyFill="1" applyBorder="1" applyAlignment="1">
      <alignment horizontal="center" vertical="center" wrapText="1"/>
    </xf>
    <xf numFmtId="176" fontId="35" fillId="0" borderId="1" xfId="0" applyNumberFormat="1" applyFont="1" applyFill="1" applyBorder="1" applyAlignment="1">
      <alignment horizontal="center" vertical="center"/>
    </xf>
    <xf numFmtId="0" fontId="36" fillId="0" borderId="1" xfId="58" applyNumberFormat="1" applyFont="1" applyFill="1" applyBorder="1" applyAlignment="1">
      <alignment horizontal="center" vertical="center" wrapText="1"/>
    </xf>
    <xf numFmtId="178" fontId="36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176" fontId="36" fillId="0" borderId="1" xfId="0" applyNumberFormat="1" applyFont="1" applyFill="1" applyBorder="1" applyAlignment="1">
      <alignment horizontal="center" vertical="center"/>
    </xf>
    <xf numFmtId="0" fontId="36" fillId="0" borderId="1" xfId="53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181" fontId="36" fillId="0" borderId="1" xfId="58" applyNumberFormat="1" applyFont="1" applyFill="1" applyBorder="1" applyAlignment="1">
      <alignment horizontal="center" vertical="center" wrapText="1"/>
    </xf>
    <xf numFmtId="182" fontId="36" fillId="0" borderId="1" xfId="58" applyNumberFormat="1" applyFont="1" applyFill="1" applyBorder="1" applyAlignment="1">
      <alignment horizontal="center" vertical="center" wrapText="1"/>
    </xf>
    <xf numFmtId="182" fontId="36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83" fontId="36" fillId="0" borderId="1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176" fontId="0" fillId="0" borderId="0" xfId="0" applyNumberFormat="1" applyFill="1" applyBorder="1" applyAlignment="1">
      <alignment horizontal="left" vertical="center" wrapText="1"/>
    </xf>
    <xf numFmtId="176" fontId="38" fillId="0" borderId="1" xfId="0" applyNumberFormat="1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0" fontId="39" fillId="0" borderId="3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left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176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>
      <alignment horizontal="justify" vertical="center"/>
    </xf>
    <xf numFmtId="176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41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vertical="center" wrapText="1"/>
      <protection locked="0"/>
    </xf>
    <xf numFmtId="176" fontId="4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1" xfId="0" applyFont="1" applyFill="1" applyBorder="1" applyAlignment="1" applyProtection="1">
      <alignment horizontal="left" vertical="center" wrapText="1"/>
      <protection locked="0"/>
    </xf>
    <xf numFmtId="0" fontId="43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vertical="center"/>
      <protection locked="0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2 13" xfId="30"/>
    <cellStyle name="汇总" xfId="31" builtinId="25"/>
    <cellStyle name="好" xfId="32" builtinId="26"/>
    <cellStyle name="适中" xfId="33" builtinId="28"/>
    <cellStyle name="常规 2 2 6" xfId="34"/>
    <cellStyle name="20% - 强调文字颜色 5" xfId="35" builtinId="46"/>
    <cellStyle name="强调文字颜色 1" xfId="36" builtinId="29"/>
    <cellStyle name="20% - 强调文字颜色 1" xfId="37" builtinId="30"/>
    <cellStyle name="常规 2 37" xfId="38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常规_4目录 2" xfId="48"/>
    <cellStyle name="40% - 强调文字颜色 5" xfId="49" builtinId="47"/>
    <cellStyle name="60% - 强调文字颜色 5" xfId="50" builtinId="48"/>
    <cellStyle name="强调文字颜色 6" xfId="51" builtinId="49"/>
    <cellStyle name="常规 16 2" xfId="52"/>
    <cellStyle name="常规 10" xfId="53"/>
    <cellStyle name="40% - 强调文字颜色 6" xfId="54" builtinId="51"/>
    <cellStyle name="常规 2 10" xfId="55"/>
    <cellStyle name="常规_资金安排表" xfId="56"/>
    <cellStyle name="60% - 强调文字颜色 6" xfId="57" builtinId="52"/>
    <cellStyle name="常规 2" xfId="58"/>
    <cellStyle name="常规 3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2" name="Image1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3" name="AutoShape 2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4" name="AutoShape 3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5" name="AutoShape 4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6" name="AutoShape 5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7" name="AutoShape 6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8" name="AutoShape 7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9" name="AutoShape 8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10" name="AutoShape 9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11" name="AutoShape 10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12" name="AutoShape 11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13" name="AutoShape 12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14" name="AutoShape 13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15" name="AutoShape 14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16" name="AutoShape 15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17" name="AutoShape 16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18" name="AutoShape 17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19" name="AutoShape 18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20" name="AutoShape 19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21" name="AutoShape 20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22" name="AutoShape 21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23" name="AutoShape 22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24" name="AutoShape 23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25" name="AutoShape 24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26" name="AutoShape 25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27" name="AutoShape 26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28" name="Image1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29" name="Image1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30" name="Image1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31" name="Image1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32" name="Image1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33" name="Image1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34" name="Image1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35" name="Image1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36" name="Image1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37" name="Image1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38" name="Image1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39" name="Image1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40" name="Image1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41" name="Image1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42" name="Image1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43" name="Image1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44" name="Image1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45" name="Image1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46" name="Image1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47" name="Image1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48" name="Image1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49" name="Image1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50" name="Image1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51" name="Image1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52" name="Image1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53" name="Image1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54" name="Image1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55" name="AutoShape 2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56" name="AutoShape 3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57" name="AutoShape 4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58" name="AutoShape 5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59" name="AutoShape 6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60" name="AutoShape 7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61" name="AutoShape 8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62" name="AutoShape 9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63" name="AutoShape 10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64" name="AutoShape 11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65" name="AutoShape 12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66" name="AutoShape 13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67" name="AutoShape 14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68" name="AutoShape 15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69" name="AutoShape 16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70" name="AutoShape 17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71" name="AutoShape 18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72" name="AutoShape 19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73" name="AutoShape 20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74" name="AutoShape 21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75" name="AutoShape 22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76" name="AutoShape 23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77" name="AutoShape 24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78" name="AutoShape 25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79" name="AutoShape 26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80" name="Image1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81" name="Image1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82" name="Image1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83" name="Image1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84" name="Image1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85" name="Image1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86" name="Image1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87" name="Image1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88" name="Image1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89" name="Image1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90" name="Image1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91" name="Image1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92" name="Image1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93" name="Image1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94" name="Image1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95" name="Image1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96" name="Image1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97" name="Image1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98" name="Image1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99" name="Image1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170180</xdr:rowOff>
    </xdr:to>
    <xdr:sp>
      <xdr:nvSpPr>
        <xdr:cNvPr id="100" name="Image1" descr="报表底图"/>
        <xdr:cNvSpPr>
          <a:spLocks noChangeAspect="1"/>
        </xdr:cNvSpPr>
      </xdr:nvSpPr>
      <xdr:spPr>
        <a:xfrm>
          <a:off x="3299460" y="110286800"/>
          <a:ext cx="323215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101" name="Image1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102" name="Image1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103" name="Image1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104" name="Image1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323215</xdr:colOff>
      <xdr:row>259</xdr:row>
      <xdr:rowOff>169545</xdr:rowOff>
    </xdr:to>
    <xdr:sp>
      <xdr:nvSpPr>
        <xdr:cNvPr id="105" name="Image1" descr="报表底图"/>
        <xdr:cNvSpPr>
          <a:spLocks noChangeAspect="1"/>
        </xdr:cNvSpPr>
      </xdr:nvSpPr>
      <xdr:spPr>
        <a:xfrm>
          <a:off x="3299460" y="110286800"/>
          <a:ext cx="3232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106" name="Image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07" name="AutoShape 2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08" name="AutoShape 3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09" name="AutoShape 4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10" name="AutoShape 5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11" name="AutoShape 6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12" name="AutoShape 7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13" name="AutoShape 8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114" name="AutoShape 9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115" name="AutoShape 10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116" name="AutoShape 1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117" name="AutoShape 12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118" name="AutoShape 13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119" name="AutoShape 14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20" name="AutoShape 15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21" name="AutoShape 16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22" name="AutoShape 17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23" name="AutoShape 18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24" name="AutoShape 19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25" name="AutoShape 20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26" name="AutoShape 2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127" name="AutoShape 22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128" name="AutoShape 23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129" name="AutoShape 24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130" name="AutoShape 25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131" name="AutoShape 26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132" name="Image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33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34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35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36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37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38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39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140" name="Image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141" name="Image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142" name="Image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143" name="Image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144" name="Image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145" name="Image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46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47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48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49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50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51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52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153" name="Image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154" name="Image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155" name="Image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156" name="Image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157" name="Image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158" name="Image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59" name="AutoShape 2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60" name="AutoShape 3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61" name="AutoShape 4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62" name="AutoShape 5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63" name="AutoShape 6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64" name="AutoShape 7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65" name="AutoShape 8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166" name="AutoShape 9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167" name="AutoShape 10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168" name="AutoShape 1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169" name="AutoShape 12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170" name="AutoShape 13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171" name="AutoShape 14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72" name="AutoShape 15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73" name="AutoShape 16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74" name="AutoShape 17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75" name="AutoShape 18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76" name="AutoShape 19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77" name="AutoShape 20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78" name="AutoShape 2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179" name="AutoShape 22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180" name="AutoShape 23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181" name="AutoShape 24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182" name="AutoShape 25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183" name="AutoShape 26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184" name="Image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85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86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87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88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89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90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91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192" name="Image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193" name="Image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194" name="Image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195" name="Image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196" name="Image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197" name="Image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98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199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00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01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02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03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04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205" name="Image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206" name="Image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78740</xdr:colOff>
      <xdr:row>260</xdr:row>
      <xdr:rowOff>0</xdr:rowOff>
    </xdr:from>
    <xdr:to>
      <xdr:col>8</xdr:col>
      <xdr:colOff>430530</xdr:colOff>
      <xdr:row>260</xdr:row>
      <xdr:rowOff>169545</xdr:rowOff>
    </xdr:to>
    <xdr:sp>
      <xdr:nvSpPr>
        <xdr:cNvPr id="207" name="Image1" descr="报表底图"/>
        <xdr:cNvSpPr>
          <a:spLocks noChangeAspect="1"/>
        </xdr:cNvSpPr>
      </xdr:nvSpPr>
      <xdr:spPr>
        <a:xfrm>
          <a:off x="663765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396240</xdr:colOff>
      <xdr:row>260</xdr:row>
      <xdr:rowOff>0</xdr:rowOff>
    </xdr:from>
    <xdr:to>
      <xdr:col>7</xdr:col>
      <xdr:colOff>681355</xdr:colOff>
      <xdr:row>260</xdr:row>
      <xdr:rowOff>169545</xdr:rowOff>
    </xdr:to>
    <xdr:sp>
      <xdr:nvSpPr>
        <xdr:cNvPr id="208" name="Image1" descr="报表底图"/>
        <xdr:cNvSpPr>
          <a:spLocks noChangeAspect="1"/>
        </xdr:cNvSpPr>
      </xdr:nvSpPr>
      <xdr:spPr>
        <a:xfrm>
          <a:off x="5007610" y="111001175"/>
          <a:ext cx="2851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209" name="Image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10" name="AutoShape 2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11" name="AutoShape 3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12" name="AutoShape 4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13" name="AutoShape 5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14" name="AutoShape 6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15" name="AutoShape 7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16" name="AutoShape 8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217" name="AutoShape 9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218" name="AutoShape 10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219" name="AutoShape 1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220" name="AutoShape 12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221" name="AutoShape 13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222" name="AutoShape 14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23" name="AutoShape 15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24" name="AutoShape 16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25" name="AutoShape 17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26" name="AutoShape 18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27" name="AutoShape 19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28" name="AutoShape 20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29" name="AutoShape 2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230" name="AutoShape 22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231" name="AutoShape 23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232" name="AutoShape 24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233" name="AutoShape 25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234" name="AutoShape 26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235" name="Image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36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37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38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39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40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41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42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243" name="Image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244" name="Image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245" name="Image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246" name="Image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247" name="Image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248" name="Image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49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50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51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52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53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54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55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256" name="Image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257" name="Image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258" name="Image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259" name="Image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260" name="Image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261" name="Image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62" name="AutoShape 2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63" name="AutoShape 3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64" name="AutoShape 4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65" name="AutoShape 5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66" name="AutoShape 6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67" name="AutoShape 7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68" name="AutoShape 8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269" name="AutoShape 9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270" name="AutoShape 10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271" name="AutoShape 1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272" name="AutoShape 12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273" name="AutoShape 13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274" name="AutoShape 14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75" name="AutoShape 15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76" name="AutoShape 16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77" name="AutoShape 17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78" name="AutoShape 18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79" name="AutoShape 19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80" name="AutoShape 20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81" name="AutoShape 2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282" name="AutoShape 22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283" name="AutoShape 23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284" name="AutoShape 24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285" name="AutoShape 25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286" name="AutoShape 26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287" name="Image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88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89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90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91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92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93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294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295" name="Image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296" name="Image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297" name="Image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298" name="Image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299" name="Image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300" name="Image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301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302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303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304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305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306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170180</xdr:rowOff>
    </xdr:to>
    <xdr:sp>
      <xdr:nvSpPr>
        <xdr:cNvPr id="307" name="Image1" descr="报表底图"/>
        <xdr:cNvSpPr>
          <a:spLocks noChangeAspect="1"/>
        </xdr:cNvSpPr>
      </xdr:nvSpPr>
      <xdr:spPr>
        <a:xfrm>
          <a:off x="6558915" y="111001175"/>
          <a:ext cx="35179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308" name="Image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260</xdr:row>
      <xdr:rowOff>0</xdr:rowOff>
    </xdr:from>
    <xdr:to>
      <xdr:col>8</xdr:col>
      <xdr:colOff>351790</xdr:colOff>
      <xdr:row>260</xdr:row>
      <xdr:rowOff>169545</xdr:rowOff>
    </xdr:to>
    <xdr:sp>
      <xdr:nvSpPr>
        <xdr:cNvPr id="309" name="Image1" descr="报表底图"/>
        <xdr:cNvSpPr>
          <a:spLocks noChangeAspect="1"/>
        </xdr:cNvSpPr>
      </xdr:nvSpPr>
      <xdr:spPr>
        <a:xfrm>
          <a:off x="655891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78740</xdr:colOff>
      <xdr:row>260</xdr:row>
      <xdr:rowOff>0</xdr:rowOff>
    </xdr:from>
    <xdr:to>
      <xdr:col>8</xdr:col>
      <xdr:colOff>430530</xdr:colOff>
      <xdr:row>260</xdr:row>
      <xdr:rowOff>169545</xdr:rowOff>
    </xdr:to>
    <xdr:sp>
      <xdr:nvSpPr>
        <xdr:cNvPr id="310" name="Image1" descr="报表底图"/>
        <xdr:cNvSpPr>
          <a:spLocks noChangeAspect="1"/>
        </xdr:cNvSpPr>
      </xdr:nvSpPr>
      <xdr:spPr>
        <a:xfrm>
          <a:off x="6637655" y="111001175"/>
          <a:ext cx="35179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396240</xdr:colOff>
      <xdr:row>260</xdr:row>
      <xdr:rowOff>0</xdr:rowOff>
    </xdr:from>
    <xdr:to>
      <xdr:col>7</xdr:col>
      <xdr:colOff>681355</xdr:colOff>
      <xdr:row>260</xdr:row>
      <xdr:rowOff>169545</xdr:rowOff>
    </xdr:to>
    <xdr:sp>
      <xdr:nvSpPr>
        <xdr:cNvPr id="311" name="Image1" descr="报表底图"/>
        <xdr:cNvSpPr>
          <a:spLocks noChangeAspect="1"/>
        </xdr:cNvSpPr>
      </xdr:nvSpPr>
      <xdr:spPr>
        <a:xfrm>
          <a:off x="5007610" y="111001175"/>
          <a:ext cx="28511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396240</xdr:colOff>
      <xdr:row>260</xdr:row>
      <xdr:rowOff>0</xdr:rowOff>
    </xdr:from>
    <xdr:to>
      <xdr:col>10</xdr:col>
      <xdr:colOff>82550</xdr:colOff>
      <xdr:row>260</xdr:row>
      <xdr:rowOff>169545</xdr:rowOff>
    </xdr:to>
    <xdr:sp>
      <xdr:nvSpPr>
        <xdr:cNvPr id="312" name="Image1" descr="报表底图"/>
        <xdr:cNvSpPr>
          <a:spLocks noChangeAspect="1"/>
        </xdr:cNvSpPr>
      </xdr:nvSpPr>
      <xdr:spPr>
        <a:xfrm>
          <a:off x="7623810" y="111001175"/>
          <a:ext cx="3467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396240</xdr:colOff>
      <xdr:row>260</xdr:row>
      <xdr:rowOff>0</xdr:rowOff>
    </xdr:from>
    <xdr:to>
      <xdr:col>10</xdr:col>
      <xdr:colOff>82550</xdr:colOff>
      <xdr:row>260</xdr:row>
      <xdr:rowOff>169545</xdr:rowOff>
    </xdr:to>
    <xdr:sp>
      <xdr:nvSpPr>
        <xdr:cNvPr id="313" name="Image1" descr="报表底图"/>
        <xdr:cNvSpPr>
          <a:spLocks noChangeAspect="1"/>
        </xdr:cNvSpPr>
      </xdr:nvSpPr>
      <xdr:spPr>
        <a:xfrm>
          <a:off x="7623810" y="111001175"/>
          <a:ext cx="34671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396240</xdr:colOff>
      <xdr:row>260</xdr:row>
      <xdr:rowOff>0</xdr:rowOff>
    </xdr:from>
    <xdr:to>
      <xdr:col>9</xdr:col>
      <xdr:colOff>26670</xdr:colOff>
      <xdr:row>260</xdr:row>
      <xdr:rowOff>169545</xdr:rowOff>
    </xdr:to>
    <xdr:sp>
      <xdr:nvSpPr>
        <xdr:cNvPr id="314" name="Image1" descr="报表底图"/>
        <xdr:cNvSpPr>
          <a:spLocks noChangeAspect="1"/>
        </xdr:cNvSpPr>
      </xdr:nvSpPr>
      <xdr:spPr>
        <a:xfrm>
          <a:off x="6955155" y="111001175"/>
          <a:ext cx="2990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396240</xdr:colOff>
      <xdr:row>260</xdr:row>
      <xdr:rowOff>0</xdr:rowOff>
    </xdr:from>
    <xdr:to>
      <xdr:col>9</xdr:col>
      <xdr:colOff>26670</xdr:colOff>
      <xdr:row>260</xdr:row>
      <xdr:rowOff>169545</xdr:rowOff>
    </xdr:to>
    <xdr:sp>
      <xdr:nvSpPr>
        <xdr:cNvPr id="315" name="Image1" descr="报表底图"/>
        <xdr:cNvSpPr>
          <a:spLocks noChangeAspect="1"/>
        </xdr:cNvSpPr>
      </xdr:nvSpPr>
      <xdr:spPr>
        <a:xfrm>
          <a:off x="6955155" y="111001175"/>
          <a:ext cx="299085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396240</xdr:colOff>
      <xdr:row>260</xdr:row>
      <xdr:rowOff>0</xdr:rowOff>
    </xdr:from>
    <xdr:to>
      <xdr:col>9</xdr:col>
      <xdr:colOff>161290</xdr:colOff>
      <xdr:row>260</xdr:row>
      <xdr:rowOff>360045</xdr:rowOff>
    </xdr:to>
    <xdr:sp>
      <xdr:nvSpPr>
        <xdr:cNvPr id="316" name="Image1" descr="报表底图"/>
        <xdr:cNvSpPr>
          <a:spLocks noChangeAspect="1"/>
        </xdr:cNvSpPr>
      </xdr:nvSpPr>
      <xdr:spPr>
        <a:xfrm>
          <a:off x="6955155" y="111001175"/>
          <a:ext cx="43370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396240</xdr:colOff>
      <xdr:row>260</xdr:row>
      <xdr:rowOff>0</xdr:rowOff>
    </xdr:from>
    <xdr:to>
      <xdr:col>9</xdr:col>
      <xdr:colOff>161290</xdr:colOff>
      <xdr:row>260</xdr:row>
      <xdr:rowOff>360045</xdr:rowOff>
    </xdr:to>
    <xdr:sp>
      <xdr:nvSpPr>
        <xdr:cNvPr id="317" name="Image1" descr="报表底图"/>
        <xdr:cNvSpPr>
          <a:spLocks noChangeAspect="1"/>
        </xdr:cNvSpPr>
      </xdr:nvSpPr>
      <xdr:spPr>
        <a:xfrm>
          <a:off x="6955155" y="111001175"/>
          <a:ext cx="433705" cy="360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&#28041;&#20892;&#25972;&#21512;&#34920;&#26684;%20-%20&#2591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（附件1）"/>
      <sheetName val="资金来源表(附件2)"/>
      <sheetName val="产业发展（附件3)"/>
      <sheetName val="基础设施（附件4) "/>
      <sheetName val="能力建设（附件5)  "/>
    </sheetNames>
    <sheetDataSet>
      <sheetData sheetId="0"/>
      <sheetData sheetId="1"/>
      <sheetData sheetId="2">
        <row r="4">
          <cell r="I4">
            <v>580</v>
          </cell>
        </row>
        <row r="13">
          <cell r="I13">
            <v>300</v>
          </cell>
        </row>
        <row r="17">
          <cell r="I17">
            <v>1000</v>
          </cell>
        </row>
        <row r="19">
          <cell r="I19">
            <v>600</v>
          </cell>
        </row>
        <row r="21">
          <cell r="I21">
            <v>3800</v>
          </cell>
        </row>
        <row r="193">
          <cell r="I193">
            <v>340</v>
          </cell>
        </row>
      </sheetData>
      <sheetData sheetId="3">
        <row r="4">
          <cell r="I4">
            <v>2400</v>
          </cell>
        </row>
        <row r="93">
          <cell r="I93">
            <v>11300</v>
          </cell>
        </row>
        <row r="275">
          <cell r="I275">
            <v>8470</v>
          </cell>
        </row>
        <row r="396">
          <cell r="I396">
            <v>400</v>
          </cell>
        </row>
        <row r="420">
          <cell r="I420">
            <v>345</v>
          </cell>
        </row>
        <row r="428">
          <cell r="I428">
            <v>3917.53</v>
          </cell>
        </row>
      </sheetData>
      <sheetData sheetId="4">
        <row r="4">
          <cell r="I4">
            <v>1200</v>
          </cell>
        </row>
        <row r="6">
          <cell r="I6">
            <v>100</v>
          </cell>
        </row>
        <row r="8">
          <cell r="I8">
            <v>55.3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tabSelected="1" workbookViewId="0">
      <selection activeCell="S9" sqref="S9"/>
    </sheetView>
  </sheetViews>
  <sheetFormatPr defaultColWidth="9" defaultRowHeight="13.5"/>
  <cols>
    <col min="1" max="1" width="4.775" style="1" customWidth="1"/>
    <col min="2" max="2" width="12.775" style="7" customWidth="1"/>
    <col min="3" max="4" width="8.775" style="7" customWidth="1"/>
    <col min="5" max="6" width="8.775" style="8" customWidth="1"/>
    <col min="7" max="7" width="14.8833333333333" style="8" customWidth="1"/>
    <col min="8" max="8" width="20.775" style="9" customWidth="1"/>
    <col min="9" max="9" width="11.775" style="6" customWidth="1"/>
    <col min="10" max="10" width="7.55833333333333" style="305" customWidth="1"/>
    <col min="11" max="12" width="8.775" style="10" customWidth="1"/>
    <col min="13" max="13" width="19.8916666666667" style="8" customWidth="1"/>
    <col min="14" max="15" width="11.775" style="6" customWidth="1"/>
    <col min="16" max="16" width="6.44166666666667" style="1" customWidth="1"/>
    <col min="17" max="16384" width="9" style="1"/>
  </cols>
  <sheetData>
    <row r="1" s="1" customFormat="1" ht="25" customHeight="1" spans="1:16">
      <c r="A1" s="12" t="s">
        <v>0</v>
      </c>
      <c r="B1" s="13"/>
      <c r="C1" s="13"/>
      <c r="D1" s="13"/>
      <c r="E1" s="14"/>
      <c r="F1" s="14"/>
      <c r="G1" s="14"/>
      <c r="H1" s="14"/>
      <c r="I1" s="42"/>
      <c r="J1" s="14"/>
      <c r="K1" s="43"/>
      <c r="L1" s="43"/>
      <c r="M1" s="14"/>
      <c r="N1" s="13"/>
      <c r="O1" s="13"/>
      <c r="P1" s="12"/>
    </row>
    <row r="2" s="2" customFormat="1" ht="46" customHeight="1" spans="1:16">
      <c r="A2" s="15" t="s">
        <v>1</v>
      </c>
      <c r="B2" s="306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44" t="s">
        <v>9</v>
      </c>
      <c r="J2" s="323" t="s">
        <v>10</v>
      </c>
      <c r="K2" s="45" t="s">
        <v>11</v>
      </c>
      <c r="L2" s="45" t="s">
        <v>12</v>
      </c>
      <c r="M2" s="17" t="s">
        <v>13</v>
      </c>
      <c r="N2" s="17" t="s">
        <v>14</v>
      </c>
      <c r="O2" s="17" t="s">
        <v>15</v>
      </c>
      <c r="P2" s="15" t="s">
        <v>16</v>
      </c>
    </row>
    <row r="3" s="303" customFormat="1" ht="20" customHeight="1" spans="1:16">
      <c r="A3" s="18"/>
      <c r="B3" s="19" t="s">
        <v>17</v>
      </c>
      <c r="C3" s="20"/>
      <c r="D3" s="21"/>
      <c r="E3" s="22"/>
      <c r="F3" s="23"/>
      <c r="G3" s="23"/>
      <c r="H3" s="23"/>
      <c r="I3" s="324">
        <f>I4+I12+I19</f>
        <v>35798.33</v>
      </c>
      <c r="J3" s="47"/>
      <c r="K3" s="48"/>
      <c r="L3" s="325"/>
      <c r="M3" s="23"/>
      <c r="N3" s="47"/>
      <c r="O3" s="47"/>
      <c r="P3" s="49"/>
    </row>
    <row r="4" s="3" customFormat="1" ht="20" customHeight="1" spans="1:16">
      <c r="A4" s="307" t="s">
        <v>18</v>
      </c>
      <c r="B4" s="25" t="s">
        <v>19</v>
      </c>
      <c r="C4" s="26"/>
      <c r="D4" s="27"/>
      <c r="E4" s="28"/>
      <c r="F4" s="29"/>
      <c r="G4" s="29"/>
      <c r="H4" s="29"/>
      <c r="I4" s="326">
        <f>SUM(I5:I11)</f>
        <v>7610.5</v>
      </c>
      <c r="J4" s="39"/>
      <c r="K4" s="51"/>
      <c r="L4" s="327"/>
      <c r="M4" s="29"/>
      <c r="N4" s="39"/>
      <c r="O4" s="39"/>
      <c r="P4" s="49"/>
    </row>
    <row r="5" s="304" customFormat="1" ht="44" customHeight="1" spans="1:16">
      <c r="A5" s="308" t="s">
        <v>20</v>
      </c>
      <c r="B5" s="33" t="s">
        <v>21</v>
      </c>
      <c r="C5" s="33" t="s">
        <v>22</v>
      </c>
      <c r="D5" s="33" t="s">
        <v>23</v>
      </c>
      <c r="E5" s="34" t="s">
        <v>24</v>
      </c>
      <c r="F5" s="34" t="s">
        <v>19</v>
      </c>
      <c r="G5" s="34" t="s">
        <v>25</v>
      </c>
      <c r="H5" s="34" t="s">
        <v>26</v>
      </c>
      <c r="I5" s="328">
        <f>'[1]产业发展（附件3)'!I4</f>
        <v>580</v>
      </c>
      <c r="J5" s="34" t="s">
        <v>27</v>
      </c>
      <c r="K5" s="56" t="s">
        <v>28</v>
      </c>
      <c r="L5" s="56" t="s">
        <v>29</v>
      </c>
      <c r="M5" s="34"/>
      <c r="N5" s="54"/>
      <c r="O5" s="54"/>
      <c r="P5" s="62"/>
    </row>
    <row r="6" s="304" customFormat="1" ht="24" customHeight="1" spans="1:16">
      <c r="A6" s="308" t="s">
        <v>30</v>
      </c>
      <c r="B6" s="33" t="s">
        <v>21</v>
      </c>
      <c r="C6" s="33" t="s">
        <v>22</v>
      </c>
      <c r="D6" s="33" t="s">
        <v>31</v>
      </c>
      <c r="E6" s="34" t="s">
        <v>24</v>
      </c>
      <c r="F6" s="34" t="s">
        <v>19</v>
      </c>
      <c r="G6" s="34" t="s">
        <v>32</v>
      </c>
      <c r="H6" s="34" t="s">
        <v>33</v>
      </c>
      <c r="I6" s="328">
        <f>'[1]产业发展（附件3)'!I13</f>
        <v>300</v>
      </c>
      <c r="J6" s="34" t="s">
        <v>27</v>
      </c>
      <c r="K6" s="56" t="s">
        <v>28</v>
      </c>
      <c r="L6" s="56" t="s">
        <v>29</v>
      </c>
      <c r="M6" s="34"/>
      <c r="N6" s="54"/>
      <c r="O6" s="54"/>
      <c r="P6" s="62"/>
    </row>
    <row r="7" s="304" customFormat="1" ht="24" customHeight="1" spans="1:16">
      <c r="A7" s="308" t="s">
        <v>34</v>
      </c>
      <c r="B7" s="33" t="s">
        <v>21</v>
      </c>
      <c r="C7" s="33" t="s">
        <v>35</v>
      </c>
      <c r="D7" s="33" t="s">
        <v>24</v>
      </c>
      <c r="E7" s="34" t="s">
        <v>36</v>
      </c>
      <c r="F7" s="34" t="s">
        <v>19</v>
      </c>
      <c r="G7" s="34" t="s">
        <v>37</v>
      </c>
      <c r="H7" s="34" t="s">
        <v>38</v>
      </c>
      <c r="I7" s="328">
        <f>'[1]产业发展（附件3)'!I17</f>
        <v>1000</v>
      </c>
      <c r="J7" s="34" t="s">
        <v>27</v>
      </c>
      <c r="K7" s="54" t="s">
        <v>39</v>
      </c>
      <c r="L7" s="54" t="s">
        <v>40</v>
      </c>
      <c r="M7" s="34" t="s">
        <v>41</v>
      </c>
      <c r="N7" s="54" t="s">
        <v>42</v>
      </c>
      <c r="O7" s="54" t="s">
        <v>43</v>
      </c>
      <c r="P7" s="62"/>
    </row>
    <row r="8" s="304" customFormat="1" ht="50" customHeight="1" spans="1:16">
      <c r="A8" s="308" t="s">
        <v>44</v>
      </c>
      <c r="B8" s="33" t="s">
        <v>21</v>
      </c>
      <c r="C8" s="33" t="s">
        <v>45</v>
      </c>
      <c r="D8" s="33" t="s">
        <v>45</v>
      </c>
      <c r="E8" s="34" t="s">
        <v>24</v>
      </c>
      <c r="F8" s="34" t="s">
        <v>19</v>
      </c>
      <c r="G8" s="34" t="s">
        <v>46</v>
      </c>
      <c r="H8" s="34" t="s">
        <v>47</v>
      </c>
      <c r="I8" s="328">
        <f>'[1]产业发展（附件3)'!I19</f>
        <v>600</v>
      </c>
      <c r="J8" s="34" t="s">
        <v>27</v>
      </c>
      <c r="K8" s="56" t="s">
        <v>28</v>
      </c>
      <c r="L8" s="56" t="s">
        <v>29</v>
      </c>
      <c r="M8" s="329" t="s">
        <v>48</v>
      </c>
      <c r="N8" s="35" t="s">
        <v>49</v>
      </c>
      <c r="O8" s="35" t="s">
        <v>50</v>
      </c>
      <c r="P8" s="62"/>
    </row>
    <row r="9" s="5" customFormat="1" ht="58" customHeight="1" spans="1:16">
      <c r="A9" s="308" t="s">
        <v>51</v>
      </c>
      <c r="B9" s="40" t="s">
        <v>21</v>
      </c>
      <c r="C9" s="35" t="s">
        <v>22</v>
      </c>
      <c r="D9" s="35" t="s">
        <v>52</v>
      </c>
      <c r="E9" s="41" t="s">
        <v>36</v>
      </c>
      <c r="F9" s="41" t="s">
        <v>19</v>
      </c>
      <c r="G9" s="37" t="s">
        <v>53</v>
      </c>
      <c r="H9" s="37" t="s">
        <v>54</v>
      </c>
      <c r="I9" s="330">
        <f>'[1]产业发展（附件3)'!I21</f>
        <v>3800</v>
      </c>
      <c r="J9" s="34" t="s">
        <v>27</v>
      </c>
      <c r="K9" s="60" t="s">
        <v>28</v>
      </c>
      <c r="L9" s="60" t="s">
        <v>29</v>
      </c>
      <c r="M9" s="61" t="s">
        <v>55</v>
      </c>
      <c r="N9" s="40" t="s">
        <v>56</v>
      </c>
      <c r="O9" s="60" t="s">
        <v>57</v>
      </c>
      <c r="P9" s="62"/>
    </row>
    <row r="10" s="5" customFormat="1" ht="24" customHeight="1" spans="1:16">
      <c r="A10" s="308" t="s">
        <v>58</v>
      </c>
      <c r="B10" s="40" t="s">
        <v>59</v>
      </c>
      <c r="C10" s="309" t="s">
        <v>60</v>
      </c>
      <c r="D10" s="31" t="s">
        <v>24</v>
      </c>
      <c r="E10" s="62" t="s">
        <v>36</v>
      </c>
      <c r="F10" s="62" t="s">
        <v>19</v>
      </c>
      <c r="G10" s="310" t="s">
        <v>19</v>
      </c>
      <c r="H10" s="310" t="s">
        <v>61</v>
      </c>
      <c r="I10" s="331">
        <f>'[1]产业发展（附件3)'!I193</f>
        <v>340</v>
      </c>
      <c r="J10" s="34" t="s">
        <v>27</v>
      </c>
      <c r="K10" s="60" t="s">
        <v>28</v>
      </c>
      <c r="L10" s="60" t="s">
        <v>29</v>
      </c>
      <c r="M10" s="62"/>
      <c r="N10" s="54" t="s">
        <v>62</v>
      </c>
      <c r="O10" s="54" t="s">
        <v>63</v>
      </c>
      <c r="P10" s="62"/>
    </row>
    <row r="11" s="5" customFormat="1" ht="24" customHeight="1" spans="1:16">
      <c r="A11" s="308" t="s">
        <v>64</v>
      </c>
      <c r="B11" s="40" t="s">
        <v>21</v>
      </c>
      <c r="C11" s="31" t="s">
        <v>24</v>
      </c>
      <c r="D11" s="31" t="s">
        <v>24</v>
      </c>
      <c r="E11" s="62" t="s">
        <v>36</v>
      </c>
      <c r="F11" s="62" t="s">
        <v>19</v>
      </c>
      <c r="G11" s="310" t="s">
        <v>65</v>
      </c>
      <c r="H11" s="310" t="s">
        <v>66</v>
      </c>
      <c r="I11" s="331">
        <v>990.5</v>
      </c>
      <c r="J11" s="34" t="s">
        <v>27</v>
      </c>
      <c r="K11" s="60" t="s">
        <v>28</v>
      </c>
      <c r="L11" s="60" t="s">
        <v>29</v>
      </c>
      <c r="M11" s="62"/>
      <c r="N11" s="54" t="s">
        <v>67</v>
      </c>
      <c r="O11" s="54" t="s">
        <v>68</v>
      </c>
      <c r="P11" s="62"/>
    </row>
    <row r="12" s="3" customFormat="1" ht="20" customHeight="1" spans="1:16">
      <c r="A12" s="311" t="s">
        <v>69</v>
      </c>
      <c r="B12" s="312" t="s">
        <v>70</v>
      </c>
      <c r="C12" s="313"/>
      <c r="D12" s="314"/>
      <c r="E12" s="315"/>
      <c r="F12" s="316"/>
      <c r="G12" s="316"/>
      <c r="H12" s="316"/>
      <c r="I12" s="326">
        <f>SUM(I13:I18)</f>
        <v>26832.53</v>
      </c>
      <c r="J12" s="332"/>
      <c r="K12" s="333"/>
      <c r="L12" s="334"/>
      <c r="M12" s="316"/>
      <c r="N12" s="332"/>
      <c r="O12" s="332"/>
      <c r="P12" s="35"/>
    </row>
    <row r="13" s="1" customFormat="1" ht="48" customHeight="1" spans="1:16">
      <c r="A13" s="308" t="s">
        <v>71</v>
      </c>
      <c r="B13" s="40" t="s">
        <v>21</v>
      </c>
      <c r="C13" s="40" t="s">
        <v>72</v>
      </c>
      <c r="D13" s="33" t="s">
        <v>73</v>
      </c>
      <c r="E13" s="41" t="s">
        <v>36</v>
      </c>
      <c r="F13" s="317" t="s">
        <v>70</v>
      </c>
      <c r="G13" s="34" t="s">
        <v>74</v>
      </c>
      <c r="H13" s="34" t="s">
        <v>74</v>
      </c>
      <c r="I13" s="330">
        <f>'[1]基础设施（附件4) '!I4</f>
        <v>2400</v>
      </c>
      <c r="J13" s="34" t="s">
        <v>27</v>
      </c>
      <c r="K13" s="60" t="s">
        <v>28</v>
      </c>
      <c r="L13" s="60" t="s">
        <v>29</v>
      </c>
      <c r="M13" s="61" t="s">
        <v>75</v>
      </c>
      <c r="N13" s="35" t="s">
        <v>76</v>
      </c>
      <c r="O13" s="35" t="s">
        <v>77</v>
      </c>
      <c r="P13" s="62"/>
    </row>
    <row r="14" s="304" customFormat="1" ht="33.75" spans="1:16">
      <c r="A14" s="308" t="s">
        <v>78</v>
      </c>
      <c r="B14" s="40" t="s">
        <v>21</v>
      </c>
      <c r="C14" s="40" t="s">
        <v>79</v>
      </c>
      <c r="D14" s="33" t="s">
        <v>80</v>
      </c>
      <c r="E14" s="41" t="s">
        <v>36</v>
      </c>
      <c r="F14" s="317" t="s">
        <v>70</v>
      </c>
      <c r="G14" s="34" t="s">
        <v>81</v>
      </c>
      <c r="H14" s="34" t="s">
        <v>81</v>
      </c>
      <c r="I14" s="330">
        <f>'[1]基础设施（附件4) '!I93</f>
        <v>11300</v>
      </c>
      <c r="J14" s="34" t="s">
        <v>27</v>
      </c>
      <c r="K14" s="60" t="s">
        <v>28</v>
      </c>
      <c r="L14" s="60" t="s">
        <v>29</v>
      </c>
      <c r="M14" s="34" t="s">
        <v>82</v>
      </c>
      <c r="N14" s="54" t="s">
        <v>83</v>
      </c>
      <c r="O14" s="54" t="s">
        <v>84</v>
      </c>
      <c r="P14" s="62"/>
    </row>
    <row r="15" s="304" customFormat="1" ht="33.75" spans="1:16">
      <c r="A15" s="308" t="s">
        <v>85</v>
      </c>
      <c r="B15" s="318" t="s">
        <v>21</v>
      </c>
      <c r="C15" s="33" t="s">
        <v>86</v>
      </c>
      <c r="D15" s="319" t="s">
        <v>24</v>
      </c>
      <c r="E15" s="41" t="s">
        <v>36</v>
      </c>
      <c r="F15" s="317" t="s">
        <v>70</v>
      </c>
      <c r="G15" s="34" t="s">
        <v>87</v>
      </c>
      <c r="H15" s="34" t="s">
        <v>88</v>
      </c>
      <c r="I15" s="330">
        <f>'[1]基础设施（附件4) '!I275</f>
        <v>8470</v>
      </c>
      <c r="J15" s="34" t="s">
        <v>27</v>
      </c>
      <c r="K15" s="60" t="s">
        <v>28</v>
      </c>
      <c r="L15" s="60" t="s">
        <v>29</v>
      </c>
      <c r="M15" s="34" t="s">
        <v>89</v>
      </c>
      <c r="N15" s="54"/>
      <c r="O15" s="54"/>
      <c r="P15" s="62"/>
    </row>
    <row r="16" s="1" customFormat="1" ht="22.5" spans="1:16">
      <c r="A16" s="308" t="s">
        <v>90</v>
      </c>
      <c r="B16" s="320" t="s">
        <v>21</v>
      </c>
      <c r="C16" s="309" t="s">
        <v>91</v>
      </c>
      <c r="D16" s="321" t="s">
        <v>24</v>
      </c>
      <c r="E16" s="322" t="s">
        <v>24</v>
      </c>
      <c r="F16" s="317" t="s">
        <v>70</v>
      </c>
      <c r="G16" s="34" t="s">
        <v>92</v>
      </c>
      <c r="H16" s="317" t="s">
        <v>93</v>
      </c>
      <c r="I16" s="330">
        <f>'[1]基础设施（附件4) '!I396</f>
        <v>400</v>
      </c>
      <c r="J16" s="34" t="s">
        <v>27</v>
      </c>
      <c r="K16" s="60" t="s">
        <v>28</v>
      </c>
      <c r="L16" s="60" t="s">
        <v>29</v>
      </c>
      <c r="M16" s="317" t="s">
        <v>94</v>
      </c>
      <c r="N16" s="60" t="s">
        <v>95</v>
      </c>
      <c r="O16" s="60" t="s">
        <v>95</v>
      </c>
      <c r="P16" s="62"/>
    </row>
    <row r="17" s="1" customFormat="1" ht="33.75" spans="1:16">
      <c r="A17" s="308" t="s">
        <v>96</v>
      </c>
      <c r="B17" s="40" t="s">
        <v>59</v>
      </c>
      <c r="C17" s="33" t="s">
        <v>97</v>
      </c>
      <c r="D17" s="33" t="s">
        <v>98</v>
      </c>
      <c r="E17" s="34" t="s">
        <v>98</v>
      </c>
      <c r="F17" s="317" t="s">
        <v>70</v>
      </c>
      <c r="G17" s="34" t="s">
        <v>70</v>
      </c>
      <c r="H17" s="34" t="s">
        <v>70</v>
      </c>
      <c r="I17" s="330">
        <f>'[1]基础设施（附件4) '!I420</f>
        <v>345</v>
      </c>
      <c r="J17" s="34" t="s">
        <v>27</v>
      </c>
      <c r="K17" s="60" t="s">
        <v>28</v>
      </c>
      <c r="L17" s="60" t="s">
        <v>29</v>
      </c>
      <c r="M17" s="34" t="s">
        <v>89</v>
      </c>
      <c r="N17" s="33" t="s">
        <v>99</v>
      </c>
      <c r="O17" s="54" t="s">
        <v>100</v>
      </c>
      <c r="P17" s="62"/>
    </row>
    <row r="18" s="304" customFormat="1" ht="33" customHeight="1" spans="1:16">
      <c r="A18" s="308" t="s">
        <v>101</v>
      </c>
      <c r="B18" s="320" t="s">
        <v>21</v>
      </c>
      <c r="C18" s="33" t="s">
        <v>24</v>
      </c>
      <c r="D18" s="33" t="s">
        <v>24</v>
      </c>
      <c r="E18" s="34" t="s">
        <v>36</v>
      </c>
      <c r="F18" s="317" t="s">
        <v>70</v>
      </c>
      <c r="G18" s="317" t="s">
        <v>102</v>
      </c>
      <c r="H18" s="34" t="s">
        <v>103</v>
      </c>
      <c r="I18" s="330">
        <f>'[1]基础设施（附件4) '!I428</f>
        <v>3917.53</v>
      </c>
      <c r="J18" s="34" t="s">
        <v>27</v>
      </c>
      <c r="K18" s="60" t="s">
        <v>28</v>
      </c>
      <c r="L18" s="60" t="s">
        <v>29</v>
      </c>
      <c r="M18" s="34" t="s">
        <v>104</v>
      </c>
      <c r="N18" s="62"/>
      <c r="O18" s="62"/>
      <c r="P18" s="62"/>
    </row>
    <row r="19" s="3" customFormat="1" ht="20" customHeight="1" spans="1:16">
      <c r="A19" s="311" t="s">
        <v>105</v>
      </c>
      <c r="B19" s="312" t="s">
        <v>106</v>
      </c>
      <c r="C19" s="313"/>
      <c r="D19" s="314"/>
      <c r="E19" s="315"/>
      <c r="F19" s="316"/>
      <c r="G19" s="316"/>
      <c r="H19" s="316"/>
      <c r="I19" s="326">
        <f>SUM(I20:I22)</f>
        <v>1355.3</v>
      </c>
      <c r="J19" s="332"/>
      <c r="K19" s="333"/>
      <c r="L19" s="334"/>
      <c r="M19" s="316"/>
      <c r="N19" s="332"/>
      <c r="O19" s="332"/>
      <c r="P19" s="35"/>
    </row>
    <row r="20" s="1" customFormat="1" ht="60" customHeight="1" spans="1:16">
      <c r="A20" s="308" t="s">
        <v>107</v>
      </c>
      <c r="B20" s="33" t="s">
        <v>21</v>
      </c>
      <c r="C20" s="33" t="s">
        <v>108</v>
      </c>
      <c r="D20" s="33" t="s">
        <v>108</v>
      </c>
      <c r="E20" s="41" t="s">
        <v>36</v>
      </c>
      <c r="F20" s="41" t="s">
        <v>106</v>
      </c>
      <c r="G20" s="41" t="s">
        <v>109</v>
      </c>
      <c r="H20" s="34" t="s">
        <v>110</v>
      </c>
      <c r="I20" s="330">
        <f>'[1]能力建设（附件5)  '!I4</f>
        <v>1200</v>
      </c>
      <c r="J20" s="34" t="s">
        <v>27</v>
      </c>
      <c r="K20" s="60" t="s">
        <v>28</v>
      </c>
      <c r="L20" s="60" t="s">
        <v>29</v>
      </c>
      <c r="M20" s="335" t="s">
        <v>111</v>
      </c>
      <c r="N20" s="54" t="s">
        <v>112</v>
      </c>
      <c r="O20" s="54" t="s">
        <v>112</v>
      </c>
      <c r="P20" s="62"/>
    </row>
    <row r="21" s="1" customFormat="1" ht="72" customHeight="1" spans="1:16">
      <c r="A21" s="308" t="s">
        <v>113</v>
      </c>
      <c r="B21" s="33" t="s">
        <v>21</v>
      </c>
      <c r="C21" s="33" t="s">
        <v>22</v>
      </c>
      <c r="D21" s="33" t="s">
        <v>22</v>
      </c>
      <c r="E21" s="41" t="s">
        <v>24</v>
      </c>
      <c r="F21" s="41" t="s">
        <v>106</v>
      </c>
      <c r="G21" s="34" t="s">
        <v>114</v>
      </c>
      <c r="H21" s="34" t="s">
        <v>115</v>
      </c>
      <c r="I21" s="330">
        <f>'[1]能力建设（附件5)  '!I6</f>
        <v>100</v>
      </c>
      <c r="J21" s="34" t="s">
        <v>27</v>
      </c>
      <c r="K21" s="60" t="s">
        <v>28</v>
      </c>
      <c r="L21" s="60" t="s">
        <v>29</v>
      </c>
      <c r="M21" s="336" t="s">
        <v>116</v>
      </c>
      <c r="N21" s="35" t="s">
        <v>117</v>
      </c>
      <c r="O21" s="35" t="s">
        <v>118</v>
      </c>
      <c r="P21" s="62"/>
    </row>
    <row r="22" s="1" customFormat="1" ht="34" customHeight="1" spans="1:16">
      <c r="A22" s="308" t="s">
        <v>119</v>
      </c>
      <c r="B22" s="40" t="s">
        <v>21</v>
      </c>
      <c r="C22" s="35" t="s">
        <v>120</v>
      </c>
      <c r="D22" s="35" t="s">
        <v>120</v>
      </c>
      <c r="E22" s="41" t="s">
        <v>24</v>
      </c>
      <c r="F22" s="41" t="s">
        <v>106</v>
      </c>
      <c r="G22" s="37" t="s">
        <v>121</v>
      </c>
      <c r="H22" s="34" t="s">
        <v>122</v>
      </c>
      <c r="I22" s="330">
        <f>'[1]能力建设（附件5)  '!I8</f>
        <v>55.3</v>
      </c>
      <c r="J22" s="34" t="s">
        <v>27</v>
      </c>
      <c r="K22" s="60" t="s">
        <v>28</v>
      </c>
      <c r="L22" s="60" t="s">
        <v>29</v>
      </c>
      <c r="M22" s="337" t="s">
        <v>123</v>
      </c>
      <c r="N22" s="60" t="s">
        <v>124</v>
      </c>
      <c r="O22" s="60" t="s">
        <v>124</v>
      </c>
      <c r="P22" s="338"/>
    </row>
  </sheetData>
  <mergeCells count="1">
    <mergeCell ref="A1:P1"/>
  </mergeCells>
  <pageMargins left="0.751388888888889" right="0.118055555555556" top="1" bottom="0.629861111111111" header="0.5" footer="0.5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4"/>
  <sheetViews>
    <sheetView workbookViewId="0">
      <selection activeCell="C9" sqref="C9"/>
    </sheetView>
  </sheetViews>
  <sheetFormatPr defaultColWidth="9" defaultRowHeight="13.5"/>
  <cols>
    <col min="1" max="1" width="9" style="271"/>
    <col min="2" max="2" width="36.6333333333333" style="271" customWidth="1"/>
    <col min="3" max="3" width="13.5" style="275" customWidth="1"/>
    <col min="4" max="4" width="17.3833333333333" style="276" customWidth="1"/>
    <col min="5" max="5" width="12.5" style="277" customWidth="1"/>
    <col min="6" max="16362" width="9" style="271"/>
    <col min="16363" max="16384" width="9" style="278"/>
  </cols>
  <sheetData>
    <row r="1" s="270" customFormat="1" ht="36" customHeight="1" spans="1:16362">
      <c r="A1" s="279" t="s">
        <v>125</v>
      </c>
      <c r="B1" s="279"/>
      <c r="C1" s="280"/>
      <c r="D1" s="279"/>
      <c r="E1" s="279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  <c r="AQ1" s="281"/>
      <c r="AR1" s="281"/>
      <c r="AS1" s="281"/>
      <c r="AT1" s="281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  <c r="DD1" s="281"/>
      <c r="DE1" s="281"/>
      <c r="DF1" s="281"/>
      <c r="DG1" s="281"/>
      <c r="DH1" s="281"/>
      <c r="DI1" s="281"/>
      <c r="DJ1" s="281"/>
      <c r="DK1" s="281"/>
      <c r="DL1" s="281"/>
      <c r="DM1" s="281"/>
      <c r="DN1" s="281"/>
      <c r="DO1" s="281"/>
      <c r="DP1" s="281"/>
      <c r="DQ1" s="281"/>
      <c r="DR1" s="281"/>
      <c r="DS1" s="281"/>
      <c r="DT1" s="281"/>
      <c r="DU1" s="281"/>
      <c r="DV1" s="281"/>
      <c r="DW1" s="281"/>
      <c r="DX1" s="281"/>
      <c r="DY1" s="281"/>
      <c r="DZ1" s="281"/>
      <c r="EA1" s="281"/>
      <c r="EB1" s="281"/>
      <c r="EC1" s="281"/>
      <c r="ED1" s="281"/>
      <c r="EE1" s="281"/>
      <c r="EF1" s="281"/>
      <c r="EG1" s="281"/>
      <c r="EH1" s="281"/>
      <c r="EI1" s="281"/>
      <c r="EJ1" s="281"/>
      <c r="EK1" s="281"/>
      <c r="EL1" s="281"/>
      <c r="EM1" s="281"/>
      <c r="EN1" s="281"/>
      <c r="EO1" s="281"/>
      <c r="EP1" s="281"/>
      <c r="EQ1" s="281"/>
      <c r="ER1" s="281"/>
      <c r="ES1" s="281"/>
      <c r="ET1" s="281"/>
      <c r="EU1" s="281"/>
      <c r="EV1" s="281"/>
      <c r="EW1" s="281"/>
      <c r="EX1" s="281"/>
      <c r="EY1" s="281"/>
      <c r="EZ1" s="281"/>
      <c r="FA1" s="281"/>
      <c r="FB1" s="281"/>
      <c r="FC1" s="281"/>
      <c r="FD1" s="281"/>
      <c r="FE1" s="281"/>
      <c r="FF1" s="281"/>
      <c r="FG1" s="281"/>
      <c r="FH1" s="281"/>
      <c r="FI1" s="281"/>
      <c r="FJ1" s="281"/>
      <c r="FK1" s="281"/>
      <c r="FL1" s="281"/>
      <c r="FM1" s="281"/>
      <c r="FN1" s="281"/>
      <c r="FO1" s="281"/>
      <c r="FP1" s="281"/>
      <c r="FQ1" s="281"/>
      <c r="FR1" s="281"/>
      <c r="FS1" s="281"/>
      <c r="FT1" s="281"/>
      <c r="FU1" s="281"/>
      <c r="FV1" s="281"/>
      <c r="FW1" s="281"/>
      <c r="FX1" s="281"/>
      <c r="FY1" s="281"/>
      <c r="FZ1" s="281"/>
      <c r="GA1" s="281"/>
      <c r="GB1" s="281"/>
      <c r="GC1" s="281"/>
      <c r="GD1" s="281"/>
      <c r="GE1" s="281"/>
      <c r="GF1" s="281"/>
      <c r="GG1" s="281"/>
      <c r="GH1" s="281"/>
      <c r="GI1" s="281"/>
      <c r="GJ1" s="281"/>
      <c r="GK1" s="281"/>
      <c r="GL1" s="281"/>
      <c r="GM1" s="281"/>
      <c r="GN1" s="281"/>
      <c r="GO1" s="281"/>
      <c r="GP1" s="281"/>
      <c r="GQ1" s="281"/>
      <c r="GR1" s="281"/>
      <c r="GS1" s="281"/>
      <c r="GT1" s="281"/>
      <c r="GU1" s="281"/>
      <c r="GV1" s="281"/>
      <c r="GW1" s="281"/>
      <c r="GX1" s="281"/>
      <c r="GY1" s="281"/>
      <c r="GZ1" s="281"/>
      <c r="HA1" s="281"/>
      <c r="HB1" s="281"/>
      <c r="HC1" s="281"/>
      <c r="HD1" s="281"/>
      <c r="HE1" s="281"/>
      <c r="HF1" s="281"/>
      <c r="HG1" s="281"/>
      <c r="HH1" s="281"/>
      <c r="HI1" s="281"/>
      <c r="HJ1" s="281"/>
      <c r="HK1" s="281"/>
      <c r="HL1" s="281"/>
      <c r="HM1" s="281"/>
      <c r="HN1" s="281"/>
      <c r="HO1" s="281"/>
      <c r="HP1" s="281"/>
      <c r="HQ1" s="281"/>
      <c r="HR1" s="281"/>
      <c r="HS1" s="281"/>
      <c r="HT1" s="281"/>
      <c r="HU1" s="281"/>
      <c r="HV1" s="281"/>
      <c r="HW1" s="281"/>
      <c r="HX1" s="281"/>
      <c r="HY1" s="281"/>
      <c r="HZ1" s="281"/>
      <c r="IA1" s="281"/>
      <c r="IB1" s="281"/>
      <c r="IC1" s="281"/>
      <c r="ID1" s="281"/>
      <c r="IE1" s="281"/>
      <c r="IF1" s="281"/>
      <c r="IG1" s="281"/>
      <c r="IH1" s="281"/>
      <c r="II1" s="281"/>
      <c r="IJ1" s="281"/>
      <c r="IK1" s="281"/>
      <c r="IL1" s="281"/>
      <c r="IM1" s="281"/>
      <c r="IN1" s="281"/>
      <c r="IO1" s="281"/>
      <c r="IP1" s="281"/>
      <c r="IQ1" s="281"/>
      <c r="IR1" s="281"/>
      <c r="IS1" s="281"/>
      <c r="IT1" s="281"/>
      <c r="IU1" s="281"/>
      <c r="IV1" s="281"/>
      <c r="IW1" s="281"/>
      <c r="IX1" s="281"/>
      <c r="IY1" s="281"/>
      <c r="IZ1" s="281"/>
      <c r="JA1" s="281"/>
      <c r="JB1" s="281"/>
      <c r="JC1" s="281"/>
      <c r="JD1" s="281"/>
      <c r="JE1" s="281"/>
      <c r="JF1" s="281"/>
      <c r="JG1" s="281"/>
      <c r="JH1" s="281"/>
      <c r="JI1" s="281"/>
      <c r="JJ1" s="281"/>
      <c r="JK1" s="281"/>
      <c r="JL1" s="281"/>
      <c r="JM1" s="281"/>
      <c r="JN1" s="281"/>
      <c r="JO1" s="281"/>
      <c r="JP1" s="281"/>
      <c r="JQ1" s="281"/>
      <c r="JR1" s="281"/>
      <c r="JS1" s="281"/>
      <c r="JT1" s="281"/>
      <c r="JU1" s="281"/>
      <c r="JV1" s="281"/>
      <c r="JW1" s="281"/>
      <c r="JX1" s="281"/>
      <c r="JY1" s="281"/>
      <c r="JZ1" s="281"/>
      <c r="KA1" s="281"/>
      <c r="KB1" s="281"/>
      <c r="KC1" s="281"/>
      <c r="KD1" s="281"/>
      <c r="KE1" s="281"/>
      <c r="KF1" s="281"/>
      <c r="KG1" s="281"/>
      <c r="KH1" s="281"/>
      <c r="KI1" s="281"/>
      <c r="KJ1" s="281"/>
      <c r="KK1" s="281"/>
      <c r="KL1" s="281"/>
      <c r="KM1" s="281"/>
      <c r="KN1" s="281"/>
      <c r="KO1" s="281"/>
      <c r="KP1" s="281"/>
      <c r="KQ1" s="281"/>
      <c r="KR1" s="281"/>
      <c r="KS1" s="281"/>
      <c r="KT1" s="281"/>
      <c r="KU1" s="281"/>
      <c r="KV1" s="281"/>
      <c r="KW1" s="281"/>
      <c r="KX1" s="281"/>
      <c r="KY1" s="281"/>
      <c r="KZ1" s="281"/>
      <c r="LA1" s="281"/>
      <c r="LB1" s="281"/>
      <c r="LC1" s="281"/>
      <c r="LD1" s="281"/>
      <c r="LE1" s="281"/>
      <c r="LF1" s="281"/>
      <c r="LG1" s="281"/>
      <c r="LH1" s="281"/>
      <c r="LI1" s="281"/>
      <c r="LJ1" s="281"/>
      <c r="LK1" s="281"/>
      <c r="LL1" s="281"/>
      <c r="LM1" s="281"/>
      <c r="LN1" s="281"/>
      <c r="LO1" s="281"/>
      <c r="LP1" s="281"/>
      <c r="LQ1" s="281"/>
      <c r="LR1" s="281"/>
      <c r="LS1" s="281"/>
      <c r="LT1" s="281"/>
      <c r="LU1" s="281"/>
      <c r="LV1" s="281"/>
      <c r="LW1" s="281"/>
      <c r="LX1" s="281"/>
      <c r="LY1" s="281"/>
      <c r="LZ1" s="281"/>
      <c r="MA1" s="281"/>
      <c r="MB1" s="281"/>
      <c r="MC1" s="281"/>
      <c r="MD1" s="281"/>
      <c r="ME1" s="281"/>
      <c r="MF1" s="281"/>
      <c r="MG1" s="281"/>
      <c r="MH1" s="281"/>
      <c r="MI1" s="281"/>
      <c r="MJ1" s="281"/>
      <c r="MK1" s="281"/>
      <c r="ML1" s="281"/>
      <c r="MM1" s="281"/>
      <c r="MN1" s="281"/>
      <c r="MO1" s="281"/>
      <c r="MP1" s="281"/>
      <c r="MQ1" s="281"/>
      <c r="MR1" s="281"/>
      <c r="MS1" s="281"/>
      <c r="MT1" s="281"/>
      <c r="MU1" s="281"/>
      <c r="MV1" s="281"/>
      <c r="MW1" s="281"/>
      <c r="MX1" s="281"/>
      <c r="MY1" s="281"/>
      <c r="MZ1" s="281"/>
      <c r="NA1" s="281"/>
      <c r="NB1" s="281"/>
      <c r="NC1" s="281"/>
      <c r="ND1" s="281"/>
      <c r="NE1" s="281"/>
      <c r="NF1" s="281"/>
      <c r="NG1" s="281"/>
      <c r="NH1" s="281"/>
      <c r="NI1" s="281"/>
      <c r="NJ1" s="281"/>
      <c r="NK1" s="281"/>
      <c r="NL1" s="281"/>
      <c r="NM1" s="281"/>
      <c r="NN1" s="281"/>
      <c r="NO1" s="281"/>
      <c r="NP1" s="281"/>
      <c r="NQ1" s="281"/>
      <c r="NR1" s="281"/>
      <c r="NS1" s="281"/>
      <c r="NT1" s="281"/>
      <c r="NU1" s="281"/>
      <c r="NV1" s="281"/>
      <c r="NW1" s="281"/>
      <c r="NX1" s="281"/>
      <c r="NY1" s="281"/>
      <c r="NZ1" s="281"/>
      <c r="OA1" s="281"/>
      <c r="OB1" s="281"/>
      <c r="OC1" s="281"/>
      <c r="OD1" s="281"/>
      <c r="OE1" s="281"/>
      <c r="OF1" s="281"/>
      <c r="OG1" s="281"/>
      <c r="OH1" s="281"/>
      <c r="OI1" s="281"/>
      <c r="OJ1" s="281"/>
      <c r="OK1" s="281"/>
      <c r="OL1" s="281"/>
      <c r="OM1" s="281"/>
      <c r="ON1" s="281"/>
      <c r="OO1" s="281"/>
      <c r="OP1" s="281"/>
      <c r="OQ1" s="281"/>
      <c r="OR1" s="281"/>
      <c r="OS1" s="281"/>
      <c r="OT1" s="281"/>
      <c r="OU1" s="281"/>
      <c r="OV1" s="281"/>
      <c r="OW1" s="281"/>
      <c r="OX1" s="281"/>
      <c r="OY1" s="281"/>
      <c r="OZ1" s="281"/>
      <c r="PA1" s="281"/>
      <c r="PB1" s="281"/>
      <c r="PC1" s="281"/>
      <c r="PD1" s="281"/>
      <c r="PE1" s="281"/>
      <c r="PF1" s="281"/>
      <c r="PG1" s="281"/>
      <c r="PH1" s="281"/>
      <c r="PI1" s="281"/>
      <c r="PJ1" s="281"/>
      <c r="PK1" s="281"/>
      <c r="PL1" s="281"/>
      <c r="PM1" s="281"/>
      <c r="PN1" s="281"/>
      <c r="PO1" s="281"/>
      <c r="PP1" s="281"/>
      <c r="PQ1" s="281"/>
      <c r="PR1" s="281"/>
      <c r="PS1" s="281"/>
      <c r="PT1" s="281"/>
      <c r="PU1" s="281"/>
      <c r="PV1" s="281"/>
      <c r="PW1" s="281"/>
      <c r="PX1" s="281"/>
      <c r="PY1" s="281"/>
      <c r="PZ1" s="281"/>
      <c r="QA1" s="281"/>
      <c r="QB1" s="281"/>
      <c r="QC1" s="281"/>
      <c r="QD1" s="281"/>
      <c r="QE1" s="281"/>
      <c r="QF1" s="281"/>
      <c r="QG1" s="281"/>
      <c r="QH1" s="281"/>
      <c r="QI1" s="281"/>
      <c r="QJ1" s="281"/>
      <c r="QK1" s="281"/>
      <c r="QL1" s="281"/>
      <c r="QM1" s="281"/>
      <c r="QN1" s="281"/>
      <c r="QO1" s="281"/>
      <c r="QP1" s="281"/>
      <c r="QQ1" s="281"/>
      <c r="QR1" s="281"/>
      <c r="QS1" s="281"/>
      <c r="QT1" s="281"/>
      <c r="QU1" s="281"/>
      <c r="QV1" s="281"/>
      <c r="QW1" s="281"/>
      <c r="QX1" s="281"/>
      <c r="QY1" s="281"/>
      <c r="QZ1" s="281"/>
      <c r="RA1" s="281"/>
      <c r="RB1" s="281"/>
      <c r="RC1" s="281"/>
      <c r="RD1" s="281"/>
      <c r="RE1" s="281"/>
      <c r="RF1" s="281"/>
      <c r="RG1" s="281"/>
      <c r="RH1" s="281"/>
      <c r="RI1" s="281"/>
      <c r="RJ1" s="281"/>
      <c r="RK1" s="281"/>
      <c r="RL1" s="281"/>
      <c r="RM1" s="281"/>
      <c r="RN1" s="281"/>
      <c r="RO1" s="281"/>
      <c r="RP1" s="281"/>
      <c r="RQ1" s="281"/>
      <c r="RR1" s="281"/>
      <c r="RS1" s="281"/>
      <c r="RT1" s="281"/>
      <c r="RU1" s="281"/>
      <c r="RV1" s="281"/>
      <c r="RW1" s="281"/>
      <c r="RX1" s="281"/>
      <c r="RY1" s="281"/>
      <c r="RZ1" s="281"/>
      <c r="SA1" s="281"/>
      <c r="SB1" s="281"/>
      <c r="SC1" s="281"/>
      <c r="SD1" s="281"/>
      <c r="SE1" s="281"/>
      <c r="SF1" s="281"/>
      <c r="SG1" s="281"/>
      <c r="SH1" s="281"/>
      <c r="SI1" s="281"/>
      <c r="SJ1" s="281"/>
      <c r="SK1" s="281"/>
      <c r="SL1" s="281"/>
      <c r="SM1" s="281"/>
      <c r="SN1" s="281"/>
      <c r="SO1" s="281"/>
      <c r="SP1" s="281"/>
      <c r="SQ1" s="281"/>
      <c r="SR1" s="281"/>
      <c r="SS1" s="281"/>
      <c r="ST1" s="281"/>
      <c r="SU1" s="281"/>
      <c r="SV1" s="281"/>
      <c r="SW1" s="281"/>
      <c r="SX1" s="281"/>
      <c r="SY1" s="281"/>
      <c r="SZ1" s="281"/>
      <c r="TA1" s="281"/>
      <c r="TB1" s="281"/>
      <c r="TC1" s="281"/>
      <c r="TD1" s="281"/>
      <c r="TE1" s="281"/>
      <c r="TF1" s="281"/>
      <c r="TG1" s="281"/>
      <c r="TH1" s="281"/>
      <c r="TI1" s="281"/>
      <c r="TJ1" s="281"/>
      <c r="TK1" s="281"/>
      <c r="TL1" s="281"/>
      <c r="TM1" s="281"/>
      <c r="TN1" s="281"/>
      <c r="TO1" s="281"/>
      <c r="TP1" s="281"/>
      <c r="TQ1" s="281"/>
      <c r="TR1" s="281"/>
      <c r="TS1" s="281"/>
      <c r="TT1" s="281"/>
      <c r="TU1" s="281"/>
      <c r="TV1" s="281"/>
      <c r="TW1" s="281"/>
      <c r="TX1" s="281"/>
      <c r="TY1" s="281"/>
      <c r="TZ1" s="281"/>
      <c r="UA1" s="281"/>
      <c r="UB1" s="281"/>
      <c r="UC1" s="281"/>
      <c r="UD1" s="281"/>
      <c r="UE1" s="281"/>
      <c r="UF1" s="281"/>
      <c r="UG1" s="281"/>
      <c r="UH1" s="281"/>
      <c r="UI1" s="281"/>
      <c r="UJ1" s="281"/>
      <c r="UK1" s="281"/>
      <c r="UL1" s="281"/>
      <c r="UM1" s="281"/>
      <c r="UN1" s="281"/>
      <c r="UO1" s="281"/>
      <c r="UP1" s="281"/>
      <c r="UQ1" s="281"/>
      <c r="UR1" s="281"/>
      <c r="US1" s="281"/>
      <c r="UT1" s="281"/>
      <c r="UU1" s="281"/>
      <c r="UV1" s="281"/>
      <c r="UW1" s="281"/>
      <c r="UX1" s="281"/>
      <c r="UY1" s="281"/>
      <c r="UZ1" s="281"/>
      <c r="VA1" s="281"/>
      <c r="VB1" s="281"/>
      <c r="VC1" s="281"/>
      <c r="VD1" s="281"/>
      <c r="VE1" s="281"/>
      <c r="VF1" s="281"/>
      <c r="VG1" s="281"/>
      <c r="VH1" s="281"/>
      <c r="VI1" s="281"/>
      <c r="VJ1" s="281"/>
      <c r="VK1" s="281"/>
      <c r="VL1" s="281"/>
      <c r="VM1" s="281"/>
      <c r="VN1" s="281"/>
      <c r="VO1" s="281"/>
      <c r="VP1" s="281"/>
      <c r="VQ1" s="281"/>
      <c r="VR1" s="281"/>
      <c r="VS1" s="281"/>
      <c r="VT1" s="281"/>
      <c r="VU1" s="281"/>
      <c r="VV1" s="281"/>
      <c r="VW1" s="281"/>
      <c r="VX1" s="281"/>
      <c r="VY1" s="281"/>
      <c r="VZ1" s="281"/>
      <c r="WA1" s="281"/>
      <c r="WB1" s="281"/>
      <c r="WC1" s="281"/>
      <c r="WD1" s="281"/>
      <c r="WE1" s="281"/>
      <c r="WF1" s="281"/>
      <c r="WG1" s="281"/>
      <c r="WH1" s="281"/>
      <c r="WI1" s="281"/>
      <c r="WJ1" s="281"/>
      <c r="WK1" s="281"/>
      <c r="WL1" s="281"/>
      <c r="WM1" s="281"/>
      <c r="WN1" s="281"/>
      <c r="WO1" s="281"/>
      <c r="WP1" s="281"/>
      <c r="WQ1" s="281"/>
      <c r="WR1" s="281"/>
      <c r="WS1" s="281"/>
      <c r="WT1" s="281"/>
      <c r="WU1" s="281"/>
      <c r="WV1" s="281"/>
      <c r="WW1" s="281"/>
      <c r="WX1" s="281"/>
      <c r="WY1" s="281"/>
      <c r="WZ1" s="281"/>
      <c r="XA1" s="281"/>
      <c r="XB1" s="281"/>
      <c r="XC1" s="281"/>
      <c r="XD1" s="281"/>
      <c r="XE1" s="281"/>
      <c r="XF1" s="281"/>
      <c r="XG1" s="281"/>
      <c r="XH1" s="281"/>
      <c r="XI1" s="281"/>
      <c r="XJ1" s="281"/>
      <c r="XK1" s="281"/>
      <c r="XL1" s="281"/>
      <c r="XM1" s="281"/>
      <c r="XN1" s="281"/>
      <c r="XO1" s="281"/>
      <c r="XP1" s="281"/>
      <c r="XQ1" s="281"/>
      <c r="XR1" s="281"/>
      <c r="XS1" s="281"/>
      <c r="XT1" s="281"/>
      <c r="XU1" s="281"/>
      <c r="XV1" s="281"/>
      <c r="XW1" s="281"/>
      <c r="XX1" s="281"/>
      <c r="XY1" s="281"/>
      <c r="XZ1" s="281"/>
      <c r="YA1" s="281"/>
      <c r="YB1" s="281"/>
      <c r="YC1" s="281"/>
      <c r="YD1" s="281"/>
      <c r="YE1" s="281"/>
      <c r="YF1" s="281"/>
      <c r="YG1" s="281"/>
      <c r="YH1" s="281"/>
      <c r="YI1" s="281"/>
      <c r="YJ1" s="281"/>
      <c r="YK1" s="281"/>
      <c r="YL1" s="281"/>
      <c r="YM1" s="281"/>
      <c r="YN1" s="281"/>
      <c r="YO1" s="281"/>
      <c r="YP1" s="281"/>
      <c r="YQ1" s="281"/>
      <c r="YR1" s="281"/>
      <c r="YS1" s="281"/>
      <c r="YT1" s="281"/>
      <c r="YU1" s="281"/>
      <c r="YV1" s="281"/>
      <c r="YW1" s="281"/>
      <c r="YX1" s="281"/>
      <c r="YY1" s="281"/>
      <c r="YZ1" s="281"/>
      <c r="ZA1" s="281"/>
      <c r="ZB1" s="281"/>
      <c r="ZC1" s="281"/>
      <c r="ZD1" s="281"/>
      <c r="ZE1" s="281"/>
      <c r="ZF1" s="281"/>
      <c r="ZG1" s="281"/>
      <c r="ZH1" s="281"/>
      <c r="ZI1" s="281"/>
      <c r="ZJ1" s="281"/>
      <c r="ZK1" s="281"/>
      <c r="ZL1" s="281"/>
      <c r="ZM1" s="281"/>
      <c r="ZN1" s="281"/>
      <c r="ZO1" s="281"/>
      <c r="ZP1" s="281"/>
      <c r="ZQ1" s="281"/>
      <c r="ZR1" s="281"/>
      <c r="ZS1" s="281"/>
      <c r="ZT1" s="281"/>
      <c r="ZU1" s="281"/>
      <c r="ZV1" s="281"/>
      <c r="ZW1" s="281"/>
      <c r="ZX1" s="281"/>
      <c r="ZY1" s="281"/>
      <c r="ZZ1" s="281"/>
      <c r="AAA1" s="281"/>
      <c r="AAB1" s="281"/>
      <c r="AAC1" s="281"/>
      <c r="AAD1" s="281"/>
      <c r="AAE1" s="281"/>
      <c r="AAF1" s="281"/>
      <c r="AAG1" s="281"/>
      <c r="AAH1" s="281"/>
      <c r="AAI1" s="281"/>
      <c r="AAJ1" s="281"/>
      <c r="AAK1" s="281"/>
      <c r="AAL1" s="281"/>
      <c r="AAM1" s="281"/>
      <c r="AAN1" s="281"/>
      <c r="AAO1" s="281"/>
      <c r="AAP1" s="281"/>
      <c r="AAQ1" s="281"/>
      <c r="AAR1" s="281"/>
      <c r="AAS1" s="281"/>
      <c r="AAT1" s="281"/>
      <c r="AAU1" s="281"/>
      <c r="AAV1" s="281"/>
      <c r="AAW1" s="281"/>
      <c r="AAX1" s="281"/>
      <c r="AAY1" s="281"/>
      <c r="AAZ1" s="281"/>
      <c r="ABA1" s="281"/>
      <c r="ABB1" s="281"/>
      <c r="ABC1" s="281"/>
      <c r="ABD1" s="281"/>
      <c r="ABE1" s="281"/>
      <c r="ABF1" s="281"/>
      <c r="ABG1" s="281"/>
      <c r="ABH1" s="281"/>
      <c r="ABI1" s="281"/>
      <c r="ABJ1" s="281"/>
      <c r="ABK1" s="281"/>
      <c r="ABL1" s="281"/>
      <c r="ABM1" s="281"/>
      <c r="ABN1" s="281"/>
      <c r="ABO1" s="281"/>
      <c r="ABP1" s="281"/>
      <c r="ABQ1" s="281"/>
      <c r="ABR1" s="281"/>
      <c r="ABS1" s="281"/>
      <c r="ABT1" s="281"/>
      <c r="ABU1" s="281"/>
      <c r="ABV1" s="281"/>
      <c r="ABW1" s="281"/>
      <c r="ABX1" s="281"/>
      <c r="ABY1" s="281"/>
      <c r="ABZ1" s="281"/>
      <c r="ACA1" s="281"/>
      <c r="ACB1" s="281"/>
      <c r="ACC1" s="281"/>
      <c r="ACD1" s="281"/>
      <c r="ACE1" s="281"/>
      <c r="ACF1" s="281"/>
      <c r="ACG1" s="281"/>
      <c r="ACH1" s="281"/>
      <c r="ACI1" s="281"/>
      <c r="ACJ1" s="281"/>
      <c r="ACK1" s="281"/>
      <c r="ACL1" s="281"/>
      <c r="ACM1" s="281"/>
      <c r="ACN1" s="281"/>
      <c r="ACO1" s="281"/>
      <c r="ACP1" s="281"/>
      <c r="ACQ1" s="281"/>
      <c r="ACR1" s="281"/>
      <c r="ACS1" s="281"/>
      <c r="ACT1" s="281"/>
      <c r="ACU1" s="281"/>
      <c r="ACV1" s="281"/>
      <c r="ACW1" s="281"/>
      <c r="ACX1" s="281"/>
      <c r="ACY1" s="281"/>
      <c r="ACZ1" s="281"/>
      <c r="ADA1" s="281"/>
      <c r="ADB1" s="281"/>
      <c r="ADC1" s="281"/>
      <c r="ADD1" s="281"/>
      <c r="ADE1" s="281"/>
      <c r="ADF1" s="281"/>
      <c r="ADG1" s="281"/>
      <c r="ADH1" s="281"/>
      <c r="ADI1" s="281"/>
      <c r="ADJ1" s="281"/>
      <c r="ADK1" s="281"/>
      <c r="ADL1" s="281"/>
      <c r="ADM1" s="281"/>
      <c r="ADN1" s="281"/>
      <c r="ADO1" s="281"/>
      <c r="ADP1" s="281"/>
      <c r="ADQ1" s="281"/>
      <c r="ADR1" s="281"/>
      <c r="ADS1" s="281"/>
      <c r="ADT1" s="281"/>
      <c r="ADU1" s="281"/>
      <c r="ADV1" s="281"/>
      <c r="ADW1" s="281"/>
      <c r="ADX1" s="281"/>
      <c r="ADY1" s="281"/>
      <c r="ADZ1" s="281"/>
      <c r="AEA1" s="281"/>
      <c r="AEB1" s="281"/>
      <c r="AEC1" s="281"/>
      <c r="AED1" s="281"/>
      <c r="AEE1" s="281"/>
      <c r="AEF1" s="281"/>
      <c r="AEG1" s="281"/>
      <c r="AEH1" s="281"/>
      <c r="AEI1" s="281"/>
      <c r="AEJ1" s="281"/>
      <c r="AEK1" s="281"/>
      <c r="AEL1" s="281"/>
      <c r="AEM1" s="281"/>
      <c r="AEN1" s="281"/>
      <c r="AEO1" s="281"/>
      <c r="AEP1" s="281"/>
      <c r="AEQ1" s="281"/>
      <c r="AER1" s="281"/>
      <c r="AES1" s="281"/>
      <c r="AET1" s="281"/>
      <c r="AEU1" s="281"/>
      <c r="AEV1" s="281"/>
      <c r="AEW1" s="281"/>
      <c r="AEX1" s="281"/>
      <c r="AEY1" s="281"/>
      <c r="AEZ1" s="281"/>
      <c r="AFA1" s="281"/>
      <c r="AFB1" s="281"/>
      <c r="AFC1" s="281"/>
      <c r="AFD1" s="281"/>
      <c r="AFE1" s="281"/>
      <c r="AFF1" s="281"/>
      <c r="AFG1" s="281"/>
      <c r="AFH1" s="281"/>
      <c r="AFI1" s="281"/>
      <c r="AFJ1" s="281"/>
      <c r="AFK1" s="281"/>
      <c r="AFL1" s="281"/>
      <c r="AFM1" s="281"/>
      <c r="AFN1" s="281"/>
      <c r="AFO1" s="281"/>
      <c r="AFP1" s="281"/>
      <c r="AFQ1" s="281"/>
      <c r="AFR1" s="281"/>
      <c r="AFS1" s="281"/>
      <c r="AFT1" s="281"/>
      <c r="AFU1" s="281"/>
      <c r="AFV1" s="281"/>
      <c r="AFW1" s="281"/>
      <c r="AFX1" s="281"/>
      <c r="AFY1" s="281"/>
      <c r="AFZ1" s="281"/>
      <c r="AGA1" s="281"/>
      <c r="AGB1" s="281"/>
      <c r="AGC1" s="281"/>
      <c r="AGD1" s="281"/>
      <c r="AGE1" s="281"/>
      <c r="AGF1" s="281"/>
      <c r="AGG1" s="281"/>
      <c r="AGH1" s="281"/>
      <c r="AGI1" s="281"/>
      <c r="AGJ1" s="281"/>
      <c r="AGK1" s="281"/>
      <c r="AGL1" s="281"/>
      <c r="AGM1" s="281"/>
      <c r="AGN1" s="281"/>
      <c r="AGO1" s="281"/>
      <c r="AGP1" s="281"/>
      <c r="AGQ1" s="281"/>
      <c r="AGR1" s="281"/>
      <c r="AGS1" s="281"/>
      <c r="AGT1" s="281"/>
      <c r="AGU1" s="281"/>
      <c r="AGV1" s="281"/>
      <c r="AGW1" s="281"/>
      <c r="AGX1" s="281"/>
      <c r="AGY1" s="281"/>
      <c r="AGZ1" s="281"/>
      <c r="AHA1" s="281"/>
      <c r="AHB1" s="281"/>
      <c r="AHC1" s="281"/>
      <c r="AHD1" s="281"/>
      <c r="AHE1" s="281"/>
      <c r="AHF1" s="281"/>
      <c r="AHG1" s="281"/>
      <c r="AHH1" s="281"/>
      <c r="AHI1" s="281"/>
      <c r="AHJ1" s="281"/>
      <c r="AHK1" s="281"/>
      <c r="AHL1" s="281"/>
      <c r="AHM1" s="281"/>
      <c r="AHN1" s="281"/>
      <c r="AHO1" s="281"/>
      <c r="AHP1" s="281"/>
      <c r="AHQ1" s="281"/>
      <c r="AHR1" s="281"/>
      <c r="AHS1" s="281"/>
      <c r="AHT1" s="281"/>
      <c r="AHU1" s="281"/>
      <c r="AHV1" s="281"/>
      <c r="AHW1" s="281"/>
      <c r="AHX1" s="281"/>
      <c r="AHY1" s="281"/>
      <c r="AHZ1" s="281"/>
      <c r="AIA1" s="281"/>
      <c r="AIB1" s="281"/>
      <c r="AIC1" s="281"/>
      <c r="AID1" s="281"/>
      <c r="AIE1" s="281"/>
      <c r="AIF1" s="281"/>
      <c r="AIG1" s="281"/>
      <c r="AIH1" s="281"/>
      <c r="AII1" s="281"/>
      <c r="AIJ1" s="281"/>
      <c r="AIK1" s="281"/>
      <c r="AIL1" s="281"/>
      <c r="AIM1" s="281"/>
      <c r="AIN1" s="281"/>
      <c r="AIO1" s="281"/>
      <c r="AIP1" s="281"/>
      <c r="AIQ1" s="281"/>
      <c r="AIR1" s="281"/>
      <c r="AIS1" s="281"/>
      <c r="AIT1" s="281"/>
      <c r="AIU1" s="281"/>
      <c r="AIV1" s="281"/>
      <c r="AIW1" s="281"/>
      <c r="AIX1" s="281"/>
      <c r="AIY1" s="281"/>
      <c r="AIZ1" s="281"/>
      <c r="AJA1" s="281"/>
      <c r="AJB1" s="281"/>
      <c r="AJC1" s="281"/>
      <c r="AJD1" s="281"/>
      <c r="AJE1" s="281"/>
      <c r="AJF1" s="281"/>
      <c r="AJG1" s="281"/>
      <c r="AJH1" s="281"/>
      <c r="AJI1" s="281"/>
      <c r="AJJ1" s="281"/>
      <c r="AJK1" s="281"/>
      <c r="AJL1" s="281"/>
      <c r="AJM1" s="281"/>
      <c r="AJN1" s="281"/>
      <c r="AJO1" s="281"/>
      <c r="AJP1" s="281"/>
      <c r="AJQ1" s="281"/>
      <c r="AJR1" s="281"/>
      <c r="AJS1" s="281"/>
      <c r="AJT1" s="281"/>
      <c r="AJU1" s="281"/>
      <c r="AJV1" s="281"/>
      <c r="AJW1" s="281"/>
      <c r="AJX1" s="281"/>
      <c r="AJY1" s="281"/>
      <c r="AJZ1" s="281"/>
      <c r="AKA1" s="281"/>
      <c r="AKB1" s="281"/>
      <c r="AKC1" s="281"/>
      <c r="AKD1" s="281"/>
      <c r="AKE1" s="281"/>
      <c r="AKF1" s="281"/>
      <c r="AKG1" s="281"/>
      <c r="AKH1" s="281"/>
      <c r="AKI1" s="281"/>
      <c r="AKJ1" s="281"/>
      <c r="AKK1" s="281"/>
      <c r="AKL1" s="281"/>
      <c r="AKM1" s="281"/>
      <c r="AKN1" s="281"/>
      <c r="AKO1" s="281"/>
      <c r="AKP1" s="281"/>
      <c r="AKQ1" s="281"/>
      <c r="AKR1" s="281"/>
      <c r="AKS1" s="281"/>
      <c r="AKT1" s="281"/>
      <c r="AKU1" s="281"/>
      <c r="AKV1" s="281"/>
      <c r="AKW1" s="281"/>
      <c r="AKX1" s="281"/>
      <c r="AKY1" s="281"/>
      <c r="AKZ1" s="281"/>
      <c r="ALA1" s="281"/>
      <c r="ALB1" s="281"/>
      <c r="ALC1" s="281"/>
      <c r="ALD1" s="281"/>
      <c r="ALE1" s="281"/>
      <c r="ALF1" s="281"/>
      <c r="ALG1" s="281"/>
      <c r="ALH1" s="281"/>
      <c r="ALI1" s="281"/>
      <c r="ALJ1" s="281"/>
      <c r="ALK1" s="281"/>
      <c r="ALL1" s="281"/>
      <c r="ALM1" s="281"/>
      <c r="ALN1" s="281"/>
      <c r="ALO1" s="281"/>
      <c r="ALP1" s="281"/>
      <c r="ALQ1" s="281"/>
      <c r="ALR1" s="281"/>
      <c r="ALS1" s="281"/>
      <c r="ALT1" s="281"/>
      <c r="ALU1" s="281"/>
      <c r="ALV1" s="281"/>
      <c r="ALW1" s="281"/>
      <c r="ALX1" s="281"/>
      <c r="ALY1" s="281"/>
      <c r="ALZ1" s="281"/>
      <c r="AMA1" s="281"/>
      <c r="AMB1" s="281"/>
      <c r="AMC1" s="281"/>
      <c r="AMD1" s="281"/>
      <c r="AME1" s="281"/>
      <c r="AMF1" s="281"/>
      <c r="AMG1" s="281"/>
      <c r="AMH1" s="281"/>
      <c r="AMI1" s="281"/>
      <c r="AMJ1" s="281"/>
      <c r="AMK1" s="281"/>
      <c r="AML1" s="281"/>
      <c r="AMM1" s="281"/>
      <c r="AMN1" s="281"/>
      <c r="AMO1" s="281"/>
      <c r="AMP1" s="281"/>
      <c r="AMQ1" s="281"/>
      <c r="AMR1" s="281"/>
      <c r="AMS1" s="281"/>
      <c r="AMT1" s="281"/>
      <c r="AMU1" s="281"/>
      <c r="AMV1" s="281"/>
      <c r="AMW1" s="281"/>
      <c r="AMX1" s="281"/>
      <c r="AMY1" s="281"/>
      <c r="AMZ1" s="281"/>
      <c r="ANA1" s="281"/>
      <c r="ANB1" s="281"/>
      <c r="ANC1" s="281"/>
      <c r="AND1" s="281"/>
      <c r="ANE1" s="281"/>
      <c r="ANF1" s="281"/>
      <c r="ANG1" s="281"/>
      <c r="ANH1" s="281"/>
      <c r="ANI1" s="281"/>
      <c r="ANJ1" s="281"/>
      <c r="ANK1" s="281"/>
      <c r="ANL1" s="281"/>
      <c r="ANM1" s="281"/>
      <c r="ANN1" s="281"/>
      <c r="ANO1" s="281"/>
      <c r="ANP1" s="281"/>
      <c r="ANQ1" s="281"/>
      <c r="ANR1" s="281"/>
      <c r="ANS1" s="281"/>
      <c r="ANT1" s="281"/>
      <c r="ANU1" s="281"/>
      <c r="ANV1" s="281"/>
      <c r="ANW1" s="281"/>
      <c r="ANX1" s="281"/>
      <c r="ANY1" s="281"/>
      <c r="ANZ1" s="281"/>
      <c r="AOA1" s="281"/>
      <c r="AOB1" s="281"/>
      <c r="AOC1" s="281"/>
      <c r="AOD1" s="281"/>
      <c r="AOE1" s="281"/>
      <c r="AOF1" s="281"/>
      <c r="AOG1" s="281"/>
      <c r="AOH1" s="281"/>
      <c r="AOI1" s="281"/>
      <c r="AOJ1" s="281"/>
      <c r="AOK1" s="281"/>
      <c r="AOL1" s="281"/>
      <c r="AOM1" s="281"/>
      <c r="AON1" s="281"/>
      <c r="AOO1" s="281"/>
      <c r="AOP1" s="281"/>
      <c r="AOQ1" s="281"/>
      <c r="AOR1" s="281"/>
      <c r="AOS1" s="281"/>
      <c r="AOT1" s="281"/>
      <c r="AOU1" s="281"/>
      <c r="AOV1" s="281"/>
      <c r="AOW1" s="281"/>
      <c r="AOX1" s="281"/>
      <c r="AOY1" s="281"/>
      <c r="AOZ1" s="281"/>
      <c r="APA1" s="281"/>
      <c r="APB1" s="281"/>
      <c r="APC1" s="281"/>
      <c r="APD1" s="281"/>
      <c r="APE1" s="281"/>
      <c r="APF1" s="281"/>
      <c r="APG1" s="281"/>
      <c r="APH1" s="281"/>
      <c r="API1" s="281"/>
      <c r="APJ1" s="281"/>
      <c r="APK1" s="281"/>
      <c r="APL1" s="281"/>
      <c r="APM1" s="281"/>
      <c r="APN1" s="281"/>
      <c r="APO1" s="281"/>
      <c r="APP1" s="281"/>
      <c r="APQ1" s="281"/>
      <c r="APR1" s="281"/>
      <c r="APS1" s="281"/>
      <c r="APT1" s="281"/>
      <c r="APU1" s="281"/>
      <c r="APV1" s="281"/>
      <c r="APW1" s="281"/>
      <c r="APX1" s="281"/>
      <c r="APY1" s="281"/>
      <c r="APZ1" s="281"/>
      <c r="AQA1" s="281"/>
      <c r="AQB1" s="281"/>
      <c r="AQC1" s="281"/>
      <c r="AQD1" s="281"/>
      <c r="AQE1" s="281"/>
      <c r="AQF1" s="281"/>
      <c r="AQG1" s="281"/>
      <c r="AQH1" s="281"/>
      <c r="AQI1" s="281"/>
      <c r="AQJ1" s="281"/>
      <c r="AQK1" s="281"/>
      <c r="AQL1" s="281"/>
      <c r="AQM1" s="281"/>
      <c r="AQN1" s="281"/>
      <c r="AQO1" s="281"/>
      <c r="AQP1" s="281"/>
      <c r="AQQ1" s="281"/>
      <c r="AQR1" s="281"/>
      <c r="AQS1" s="281"/>
      <c r="AQT1" s="281"/>
      <c r="AQU1" s="281"/>
      <c r="AQV1" s="281"/>
      <c r="AQW1" s="281"/>
      <c r="AQX1" s="281"/>
      <c r="AQY1" s="281"/>
      <c r="AQZ1" s="281"/>
      <c r="ARA1" s="281"/>
      <c r="ARB1" s="281"/>
      <c r="ARC1" s="281"/>
      <c r="ARD1" s="281"/>
      <c r="ARE1" s="281"/>
      <c r="ARF1" s="281"/>
      <c r="ARG1" s="281"/>
      <c r="ARH1" s="281"/>
      <c r="ARI1" s="281"/>
      <c r="ARJ1" s="281"/>
      <c r="ARK1" s="281"/>
      <c r="ARL1" s="281"/>
      <c r="ARM1" s="281"/>
      <c r="ARN1" s="281"/>
      <c r="ARO1" s="281"/>
      <c r="ARP1" s="281"/>
      <c r="ARQ1" s="281"/>
      <c r="ARR1" s="281"/>
      <c r="ARS1" s="281"/>
      <c r="ART1" s="281"/>
      <c r="ARU1" s="281"/>
      <c r="ARV1" s="281"/>
      <c r="ARW1" s="281"/>
      <c r="ARX1" s="281"/>
      <c r="ARY1" s="281"/>
      <c r="ARZ1" s="281"/>
      <c r="ASA1" s="281"/>
      <c r="ASB1" s="281"/>
      <c r="ASC1" s="281"/>
      <c r="ASD1" s="281"/>
      <c r="ASE1" s="281"/>
      <c r="ASF1" s="281"/>
      <c r="ASG1" s="281"/>
      <c r="ASH1" s="281"/>
      <c r="ASI1" s="281"/>
      <c r="ASJ1" s="281"/>
      <c r="ASK1" s="281"/>
      <c r="ASL1" s="281"/>
      <c r="ASM1" s="281"/>
      <c r="ASN1" s="281"/>
      <c r="ASO1" s="281"/>
      <c r="ASP1" s="281"/>
      <c r="ASQ1" s="281"/>
      <c r="ASR1" s="281"/>
      <c r="ASS1" s="281"/>
      <c r="AST1" s="281"/>
      <c r="ASU1" s="281"/>
      <c r="ASV1" s="281"/>
      <c r="ASW1" s="281"/>
      <c r="ASX1" s="281"/>
      <c r="ASY1" s="281"/>
      <c r="ASZ1" s="281"/>
      <c r="ATA1" s="281"/>
      <c r="ATB1" s="281"/>
      <c r="ATC1" s="281"/>
      <c r="ATD1" s="281"/>
      <c r="ATE1" s="281"/>
      <c r="ATF1" s="281"/>
      <c r="ATG1" s="281"/>
      <c r="ATH1" s="281"/>
      <c r="ATI1" s="281"/>
      <c r="ATJ1" s="281"/>
      <c r="ATK1" s="281"/>
      <c r="ATL1" s="281"/>
      <c r="ATM1" s="281"/>
      <c r="ATN1" s="281"/>
      <c r="ATO1" s="281"/>
      <c r="ATP1" s="281"/>
      <c r="ATQ1" s="281"/>
      <c r="ATR1" s="281"/>
      <c r="ATS1" s="281"/>
      <c r="ATT1" s="281"/>
      <c r="ATU1" s="281"/>
      <c r="ATV1" s="281"/>
      <c r="ATW1" s="281"/>
      <c r="ATX1" s="281"/>
      <c r="ATY1" s="281"/>
      <c r="ATZ1" s="281"/>
      <c r="AUA1" s="281"/>
      <c r="AUB1" s="281"/>
      <c r="AUC1" s="281"/>
      <c r="AUD1" s="281"/>
      <c r="AUE1" s="281"/>
      <c r="AUF1" s="281"/>
      <c r="AUG1" s="281"/>
      <c r="AUH1" s="281"/>
      <c r="AUI1" s="281"/>
      <c r="AUJ1" s="281"/>
      <c r="AUK1" s="281"/>
      <c r="AUL1" s="281"/>
      <c r="AUM1" s="281"/>
      <c r="AUN1" s="281"/>
      <c r="AUO1" s="281"/>
      <c r="AUP1" s="281"/>
      <c r="AUQ1" s="281"/>
      <c r="AUR1" s="281"/>
      <c r="AUS1" s="281"/>
      <c r="AUT1" s="281"/>
      <c r="AUU1" s="281"/>
      <c r="AUV1" s="281"/>
      <c r="AUW1" s="281"/>
      <c r="AUX1" s="281"/>
      <c r="AUY1" s="281"/>
      <c r="AUZ1" s="281"/>
      <c r="AVA1" s="281"/>
      <c r="AVB1" s="281"/>
      <c r="AVC1" s="281"/>
      <c r="AVD1" s="281"/>
      <c r="AVE1" s="281"/>
      <c r="AVF1" s="281"/>
      <c r="AVG1" s="281"/>
      <c r="AVH1" s="281"/>
      <c r="AVI1" s="281"/>
      <c r="AVJ1" s="281"/>
      <c r="AVK1" s="281"/>
      <c r="AVL1" s="281"/>
      <c r="AVM1" s="281"/>
      <c r="AVN1" s="281"/>
      <c r="AVO1" s="281"/>
      <c r="AVP1" s="281"/>
      <c r="AVQ1" s="281"/>
      <c r="AVR1" s="281"/>
      <c r="AVS1" s="281"/>
      <c r="AVT1" s="281"/>
      <c r="AVU1" s="281"/>
      <c r="AVV1" s="281"/>
      <c r="AVW1" s="281"/>
      <c r="AVX1" s="281"/>
      <c r="AVY1" s="281"/>
      <c r="AVZ1" s="281"/>
      <c r="AWA1" s="281"/>
      <c r="AWB1" s="281"/>
      <c r="AWC1" s="281"/>
      <c r="AWD1" s="281"/>
      <c r="AWE1" s="281"/>
      <c r="AWF1" s="281"/>
      <c r="AWG1" s="281"/>
      <c r="AWH1" s="281"/>
      <c r="AWI1" s="281"/>
      <c r="AWJ1" s="281"/>
      <c r="AWK1" s="281"/>
      <c r="AWL1" s="281"/>
      <c r="AWM1" s="281"/>
      <c r="AWN1" s="281"/>
      <c r="AWO1" s="281"/>
      <c r="AWP1" s="281"/>
      <c r="AWQ1" s="281"/>
      <c r="AWR1" s="281"/>
      <c r="AWS1" s="281"/>
      <c r="AWT1" s="281"/>
      <c r="AWU1" s="281"/>
      <c r="AWV1" s="281"/>
      <c r="AWW1" s="281"/>
      <c r="AWX1" s="281"/>
      <c r="AWY1" s="281"/>
      <c r="AWZ1" s="281"/>
      <c r="AXA1" s="281"/>
      <c r="AXB1" s="281"/>
      <c r="AXC1" s="281"/>
      <c r="AXD1" s="281"/>
      <c r="AXE1" s="281"/>
      <c r="AXF1" s="281"/>
      <c r="AXG1" s="281"/>
      <c r="AXH1" s="281"/>
      <c r="AXI1" s="281"/>
      <c r="AXJ1" s="281"/>
      <c r="AXK1" s="281"/>
      <c r="AXL1" s="281"/>
      <c r="AXM1" s="281"/>
      <c r="AXN1" s="281"/>
      <c r="AXO1" s="281"/>
      <c r="AXP1" s="281"/>
      <c r="AXQ1" s="281"/>
      <c r="AXR1" s="281"/>
      <c r="AXS1" s="281"/>
      <c r="AXT1" s="281"/>
      <c r="AXU1" s="281"/>
      <c r="AXV1" s="281"/>
      <c r="AXW1" s="281"/>
      <c r="AXX1" s="281"/>
      <c r="AXY1" s="281"/>
      <c r="AXZ1" s="281"/>
      <c r="AYA1" s="281"/>
      <c r="AYB1" s="281"/>
      <c r="AYC1" s="281"/>
      <c r="AYD1" s="281"/>
      <c r="AYE1" s="281"/>
      <c r="AYF1" s="281"/>
      <c r="AYG1" s="281"/>
      <c r="AYH1" s="281"/>
      <c r="AYI1" s="281"/>
      <c r="AYJ1" s="281"/>
      <c r="AYK1" s="281"/>
      <c r="AYL1" s="281"/>
      <c r="AYM1" s="281"/>
      <c r="AYN1" s="281"/>
      <c r="AYO1" s="281"/>
      <c r="AYP1" s="281"/>
      <c r="AYQ1" s="281"/>
      <c r="AYR1" s="281"/>
      <c r="AYS1" s="281"/>
      <c r="AYT1" s="281"/>
      <c r="AYU1" s="281"/>
      <c r="AYV1" s="281"/>
      <c r="AYW1" s="281"/>
      <c r="AYX1" s="281"/>
      <c r="AYY1" s="281"/>
      <c r="AYZ1" s="281"/>
      <c r="AZA1" s="281"/>
      <c r="AZB1" s="281"/>
      <c r="AZC1" s="281"/>
      <c r="AZD1" s="281"/>
      <c r="AZE1" s="281"/>
      <c r="AZF1" s="281"/>
      <c r="AZG1" s="281"/>
      <c r="AZH1" s="281"/>
      <c r="AZI1" s="281"/>
      <c r="AZJ1" s="281"/>
      <c r="AZK1" s="281"/>
      <c r="AZL1" s="281"/>
      <c r="AZM1" s="281"/>
      <c r="AZN1" s="281"/>
      <c r="AZO1" s="281"/>
      <c r="AZP1" s="281"/>
      <c r="AZQ1" s="281"/>
      <c r="AZR1" s="281"/>
      <c r="AZS1" s="281"/>
      <c r="AZT1" s="281"/>
      <c r="AZU1" s="281"/>
      <c r="AZV1" s="281"/>
      <c r="AZW1" s="281"/>
      <c r="AZX1" s="281"/>
      <c r="AZY1" s="281"/>
      <c r="AZZ1" s="281"/>
      <c r="BAA1" s="281"/>
      <c r="BAB1" s="281"/>
      <c r="BAC1" s="281"/>
      <c r="BAD1" s="281"/>
      <c r="BAE1" s="281"/>
      <c r="BAF1" s="281"/>
      <c r="BAG1" s="281"/>
      <c r="BAH1" s="281"/>
      <c r="BAI1" s="281"/>
      <c r="BAJ1" s="281"/>
      <c r="BAK1" s="281"/>
      <c r="BAL1" s="281"/>
      <c r="BAM1" s="281"/>
      <c r="BAN1" s="281"/>
      <c r="BAO1" s="281"/>
      <c r="BAP1" s="281"/>
      <c r="BAQ1" s="281"/>
      <c r="BAR1" s="281"/>
      <c r="BAS1" s="281"/>
      <c r="BAT1" s="281"/>
      <c r="BAU1" s="281"/>
      <c r="BAV1" s="281"/>
      <c r="BAW1" s="281"/>
      <c r="BAX1" s="281"/>
      <c r="BAY1" s="281"/>
      <c r="BAZ1" s="281"/>
      <c r="BBA1" s="281"/>
      <c r="BBB1" s="281"/>
      <c r="BBC1" s="281"/>
      <c r="BBD1" s="281"/>
      <c r="BBE1" s="281"/>
      <c r="BBF1" s="281"/>
      <c r="BBG1" s="281"/>
      <c r="BBH1" s="281"/>
      <c r="BBI1" s="281"/>
      <c r="BBJ1" s="281"/>
      <c r="BBK1" s="281"/>
      <c r="BBL1" s="281"/>
      <c r="BBM1" s="281"/>
      <c r="BBN1" s="281"/>
      <c r="BBO1" s="281"/>
      <c r="BBP1" s="281"/>
      <c r="BBQ1" s="281"/>
      <c r="BBR1" s="281"/>
      <c r="BBS1" s="281"/>
      <c r="BBT1" s="281"/>
      <c r="BBU1" s="281"/>
      <c r="BBV1" s="281"/>
      <c r="BBW1" s="281"/>
      <c r="BBX1" s="281"/>
      <c r="BBY1" s="281"/>
      <c r="BBZ1" s="281"/>
      <c r="BCA1" s="281"/>
      <c r="BCB1" s="281"/>
      <c r="BCC1" s="281"/>
      <c r="BCD1" s="281"/>
      <c r="BCE1" s="281"/>
      <c r="BCF1" s="281"/>
      <c r="BCG1" s="281"/>
      <c r="BCH1" s="281"/>
      <c r="BCI1" s="281"/>
      <c r="BCJ1" s="281"/>
      <c r="BCK1" s="281"/>
      <c r="BCL1" s="281"/>
      <c r="BCM1" s="281"/>
      <c r="BCN1" s="281"/>
      <c r="BCO1" s="281"/>
      <c r="BCP1" s="281"/>
      <c r="BCQ1" s="281"/>
      <c r="BCR1" s="281"/>
      <c r="BCS1" s="281"/>
      <c r="BCT1" s="281"/>
      <c r="BCU1" s="281"/>
      <c r="BCV1" s="281"/>
      <c r="BCW1" s="281"/>
      <c r="BCX1" s="281"/>
      <c r="BCY1" s="281"/>
      <c r="BCZ1" s="281"/>
      <c r="BDA1" s="281"/>
      <c r="BDB1" s="281"/>
      <c r="BDC1" s="281"/>
      <c r="BDD1" s="281"/>
      <c r="BDE1" s="281"/>
      <c r="BDF1" s="281"/>
      <c r="BDG1" s="281"/>
      <c r="BDH1" s="281"/>
      <c r="BDI1" s="281"/>
      <c r="BDJ1" s="281"/>
      <c r="BDK1" s="281"/>
      <c r="BDL1" s="281"/>
      <c r="BDM1" s="281"/>
      <c r="BDN1" s="281"/>
      <c r="BDO1" s="281"/>
      <c r="BDP1" s="281"/>
      <c r="BDQ1" s="281"/>
      <c r="BDR1" s="281"/>
      <c r="BDS1" s="281"/>
      <c r="BDT1" s="281"/>
      <c r="BDU1" s="281"/>
      <c r="BDV1" s="281"/>
      <c r="BDW1" s="281"/>
      <c r="BDX1" s="281"/>
      <c r="BDY1" s="281"/>
      <c r="BDZ1" s="281"/>
      <c r="BEA1" s="281"/>
      <c r="BEB1" s="281"/>
      <c r="BEC1" s="281"/>
      <c r="BED1" s="281"/>
      <c r="BEE1" s="281"/>
      <c r="BEF1" s="281"/>
      <c r="BEG1" s="281"/>
      <c r="BEH1" s="281"/>
      <c r="BEI1" s="281"/>
      <c r="BEJ1" s="281"/>
      <c r="BEK1" s="281"/>
      <c r="BEL1" s="281"/>
      <c r="BEM1" s="281"/>
      <c r="BEN1" s="281"/>
      <c r="BEO1" s="281"/>
      <c r="BEP1" s="281"/>
      <c r="BEQ1" s="281"/>
      <c r="BER1" s="281"/>
      <c r="BES1" s="281"/>
      <c r="BET1" s="281"/>
      <c r="BEU1" s="281"/>
      <c r="BEV1" s="281"/>
      <c r="BEW1" s="281"/>
      <c r="BEX1" s="281"/>
      <c r="BEY1" s="281"/>
      <c r="BEZ1" s="281"/>
      <c r="BFA1" s="281"/>
      <c r="BFB1" s="281"/>
      <c r="BFC1" s="281"/>
      <c r="BFD1" s="281"/>
      <c r="BFE1" s="281"/>
      <c r="BFF1" s="281"/>
      <c r="BFG1" s="281"/>
      <c r="BFH1" s="281"/>
      <c r="BFI1" s="281"/>
      <c r="BFJ1" s="281"/>
      <c r="BFK1" s="281"/>
      <c r="BFL1" s="281"/>
      <c r="BFM1" s="281"/>
      <c r="BFN1" s="281"/>
      <c r="BFO1" s="281"/>
      <c r="BFP1" s="281"/>
      <c r="BFQ1" s="281"/>
      <c r="BFR1" s="281"/>
      <c r="BFS1" s="281"/>
      <c r="BFT1" s="281"/>
      <c r="BFU1" s="281"/>
      <c r="BFV1" s="281"/>
      <c r="BFW1" s="281"/>
      <c r="BFX1" s="281"/>
      <c r="BFY1" s="281"/>
      <c r="BFZ1" s="281"/>
      <c r="BGA1" s="281"/>
      <c r="BGB1" s="281"/>
      <c r="BGC1" s="281"/>
      <c r="BGD1" s="281"/>
      <c r="BGE1" s="281"/>
      <c r="BGF1" s="281"/>
      <c r="BGG1" s="281"/>
      <c r="BGH1" s="281"/>
      <c r="BGI1" s="281"/>
      <c r="BGJ1" s="281"/>
      <c r="BGK1" s="281"/>
      <c r="BGL1" s="281"/>
      <c r="BGM1" s="281"/>
      <c r="BGN1" s="281"/>
      <c r="BGO1" s="281"/>
      <c r="BGP1" s="281"/>
      <c r="BGQ1" s="281"/>
      <c r="BGR1" s="281"/>
      <c r="BGS1" s="281"/>
      <c r="BGT1" s="281"/>
      <c r="BGU1" s="281"/>
      <c r="BGV1" s="281"/>
      <c r="BGW1" s="281"/>
      <c r="BGX1" s="281"/>
      <c r="BGY1" s="281"/>
      <c r="BGZ1" s="281"/>
      <c r="BHA1" s="281"/>
      <c r="BHB1" s="281"/>
      <c r="BHC1" s="281"/>
      <c r="BHD1" s="281"/>
      <c r="BHE1" s="281"/>
      <c r="BHF1" s="281"/>
      <c r="BHG1" s="281"/>
      <c r="BHH1" s="281"/>
      <c r="BHI1" s="281"/>
      <c r="BHJ1" s="281"/>
      <c r="BHK1" s="281"/>
      <c r="BHL1" s="281"/>
      <c r="BHM1" s="281"/>
      <c r="BHN1" s="281"/>
      <c r="BHO1" s="281"/>
      <c r="BHP1" s="281"/>
      <c r="BHQ1" s="281"/>
      <c r="BHR1" s="281"/>
      <c r="BHS1" s="281"/>
      <c r="BHT1" s="281"/>
      <c r="BHU1" s="281"/>
      <c r="BHV1" s="281"/>
      <c r="BHW1" s="281"/>
      <c r="BHX1" s="281"/>
      <c r="BHY1" s="281"/>
      <c r="BHZ1" s="281"/>
      <c r="BIA1" s="281"/>
      <c r="BIB1" s="281"/>
      <c r="BIC1" s="281"/>
      <c r="BID1" s="281"/>
      <c r="BIE1" s="281"/>
      <c r="BIF1" s="281"/>
      <c r="BIG1" s="281"/>
      <c r="BIH1" s="281"/>
      <c r="BII1" s="281"/>
      <c r="BIJ1" s="281"/>
      <c r="BIK1" s="281"/>
      <c r="BIL1" s="281"/>
      <c r="BIM1" s="281"/>
      <c r="BIN1" s="281"/>
      <c r="BIO1" s="281"/>
      <c r="BIP1" s="281"/>
      <c r="BIQ1" s="281"/>
      <c r="BIR1" s="281"/>
      <c r="BIS1" s="281"/>
      <c r="BIT1" s="281"/>
      <c r="BIU1" s="281"/>
      <c r="BIV1" s="281"/>
      <c r="BIW1" s="281"/>
      <c r="BIX1" s="281"/>
      <c r="BIY1" s="281"/>
      <c r="BIZ1" s="281"/>
      <c r="BJA1" s="281"/>
      <c r="BJB1" s="281"/>
      <c r="BJC1" s="281"/>
      <c r="BJD1" s="281"/>
      <c r="BJE1" s="281"/>
      <c r="BJF1" s="281"/>
      <c r="BJG1" s="281"/>
      <c r="BJH1" s="281"/>
      <c r="BJI1" s="281"/>
      <c r="BJJ1" s="281"/>
      <c r="BJK1" s="281"/>
      <c r="BJL1" s="281"/>
      <c r="BJM1" s="281"/>
      <c r="BJN1" s="281"/>
      <c r="BJO1" s="281"/>
      <c r="BJP1" s="281"/>
      <c r="BJQ1" s="281"/>
      <c r="BJR1" s="281"/>
      <c r="BJS1" s="281"/>
      <c r="BJT1" s="281"/>
      <c r="BJU1" s="281"/>
      <c r="BJV1" s="281"/>
      <c r="BJW1" s="281"/>
      <c r="BJX1" s="281"/>
      <c r="BJY1" s="281"/>
      <c r="BJZ1" s="281"/>
      <c r="BKA1" s="281"/>
      <c r="BKB1" s="281"/>
      <c r="BKC1" s="281"/>
      <c r="BKD1" s="281"/>
      <c r="BKE1" s="281"/>
      <c r="BKF1" s="281"/>
      <c r="BKG1" s="281"/>
      <c r="BKH1" s="281"/>
      <c r="BKI1" s="281"/>
      <c r="BKJ1" s="281"/>
      <c r="BKK1" s="281"/>
      <c r="BKL1" s="281"/>
      <c r="BKM1" s="281"/>
      <c r="BKN1" s="281"/>
      <c r="BKO1" s="281"/>
      <c r="BKP1" s="281"/>
      <c r="BKQ1" s="281"/>
      <c r="BKR1" s="281"/>
      <c r="BKS1" s="281"/>
      <c r="BKT1" s="281"/>
      <c r="BKU1" s="281"/>
      <c r="BKV1" s="281"/>
      <c r="BKW1" s="281"/>
      <c r="BKX1" s="281"/>
      <c r="BKY1" s="281"/>
      <c r="BKZ1" s="281"/>
      <c r="BLA1" s="281"/>
      <c r="BLB1" s="281"/>
      <c r="BLC1" s="281"/>
      <c r="BLD1" s="281"/>
      <c r="BLE1" s="281"/>
      <c r="BLF1" s="281"/>
      <c r="BLG1" s="281"/>
      <c r="BLH1" s="281"/>
      <c r="BLI1" s="281"/>
      <c r="BLJ1" s="281"/>
      <c r="BLK1" s="281"/>
      <c r="BLL1" s="281"/>
      <c r="BLM1" s="281"/>
      <c r="BLN1" s="281"/>
      <c r="BLO1" s="281"/>
      <c r="BLP1" s="281"/>
      <c r="BLQ1" s="281"/>
      <c r="BLR1" s="281"/>
      <c r="BLS1" s="281"/>
      <c r="BLT1" s="281"/>
      <c r="BLU1" s="281"/>
      <c r="BLV1" s="281"/>
      <c r="BLW1" s="281"/>
      <c r="BLX1" s="281"/>
      <c r="BLY1" s="281"/>
      <c r="BLZ1" s="281"/>
      <c r="BMA1" s="281"/>
      <c r="BMB1" s="281"/>
      <c r="BMC1" s="281"/>
      <c r="BMD1" s="281"/>
      <c r="BME1" s="281"/>
      <c r="BMF1" s="281"/>
      <c r="BMG1" s="281"/>
      <c r="BMH1" s="281"/>
      <c r="BMI1" s="281"/>
      <c r="BMJ1" s="281"/>
      <c r="BMK1" s="281"/>
      <c r="BML1" s="281"/>
      <c r="BMM1" s="281"/>
      <c r="BMN1" s="281"/>
      <c r="BMO1" s="281"/>
      <c r="BMP1" s="281"/>
      <c r="BMQ1" s="281"/>
      <c r="BMR1" s="281"/>
      <c r="BMS1" s="281"/>
      <c r="BMT1" s="281"/>
      <c r="BMU1" s="281"/>
      <c r="BMV1" s="281"/>
      <c r="BMW1" s="281"/>
      <c r="BMX1" s="281"/>
      <c r="BMY1" s="281"/>
      <c r="BMZ1" s="281"/>
      <c r="BNA1" s="281"/>
      <c r="BNB1" s="281"/>
      <c r="BNC1" s="281"/>
      <c r="BND1" s="281"/>
      <c r="BNE1" s="281"/>
      <c r="BNF1" s="281"/>
      <c r="BNG1" s="281"/>
      <c r="BNH1" s="281"/>
      <c r="BNI1" s="281"/>
      <c r="BNJ1" s="281"/>
      <c r="BNK1" s="281"/>
      <c r="BNL1" s="281"/>
      <c r="BNM1" s="281"/>
      <c r="BNN1" s="281"/>
      <c r="BNO1" s="281"/>
      <c r="BNP1" s="281"/>
      <c r="BNQ1" s="281"/>
      <c r="BNR1" s="281"/>
      <c r="BNS1" s="281"/>
      <c r="BNT1" s="281"/>
      <c r="BNU1" s="281"/>
      <c r="BNV1" s="281"/>
      <c r="BNW1" s="281"/>
      <c r="BNX1" s="281"/>
      <c r="BNY1" s="281"/>
      <c r="BNZ1" s="281"/>
      <c r="BOA1" s="281"/>
      <c r="BOB1" s="281"/>
      <c r="BOC1" s="281"/>
      <c r="BOD1" s="281"/>
      <c r="BOE1" s="281"/>
      <c r="BOF1" s="281"/>
      <c r="BOG1" s="281"/>
      <c r="BOH1" s="281"/>
      <c r="BOI1" s="281"/>
      <c r="BOJ1" s="281"/>
      <c r="BOK1" s="281"/>
      <c r="BOL1" s="281"/>
      <c r="BOM1" s="281"/>
      <c r="BON1" s="281"/>
      <c r="BOO1" s="281"/>
      <c r="BOP1" s="281"/>
      <c r="BOQ1" s="281"/>
      <c r="BOR1" s="281"/>
      <c r="BOS1" s="281"/>
      <c r="BOT1" s="281"/>
      <c r="BOU1" s="281"/>
      <c r="BOV1" s="281"/>
      <c r="BOW1" s="281"/>
      <c r="BOX1" s="281"/>
      <c r="BOY1" s="281"/>
      <c r="BOZ1" s="281"/>
      <c r="BPA1" s="281"/>
      <c r="BPB1" s="281"/>
      <c r="BPC1" s="281"/>
      <c r="BPD1" s="281"/>
      <c r="BPE1" s="281"/>
      <c r="BPF1" s="281"/>
      <c r="BPG1" s="281"/>
      <c r="BPH1" s="281"/>
      <c r="BPI1" s="281"/>
      <c r="BPJ1" s="281"/>
      <c r="BPK1" s="281"/>
      <c r="BPL1" s="281"/>
      <c r="BPM1" s="281"/>
      <c r="BPN1" s="281"/>
      <c r="BPO1" s="281"/>
      <c r="BPP1" s="281"/>
      <c r="BPQ1" s="281"/>
      <c r="BPR1" s="281"/>
      <c r="BPS1" s="281"/>
      <c r="BPT1" s="281"/>
      <c r="BPU1" s="281"/>
      <c r="BPV1" s="281"/>
      <c r="BPW1" s="281"/>
      <c r="BPX1" s="281"/>
      <c r="BPY1" s="281"/>
      <c r="BPZ1" s="281"/>
      <c r="BQA1" s="281"/>
      <c r="BQB1" s="281"/>
      <c r="BQC1" s="281"/>
      <c r="BQD1" s="281"/>
      <c r="BQE1" s="281"/>
      <c r="BQF1" s="281"/>
      <c r="BQG1" s="281"/>
      <c r="BQH1" s="281"/>
      <c r="BQI1" s="281"/>
      <c r="BQJ1" s="281"/>
      <c r="BQK1" s="281"/>
      <c r="BQL1" s="281"/>
      <c r="BQM1" s="281"/>
      <c r="BQN1" s="281"/>
      <c r="BQO1" s="281"/>
      <c r="BQP1" s="281"/>
      <c r="BQQ1" s="281"/>
      <c r="BQR1" s="281"/>
      <c r="BQS1" s="281"/>
      <c r="BQT1" s="281"/>
      <c r="BQU1" s="281"/>
      <c r="BQV1" s="281"/>
      <c r="BQW1" s="281"/>
      <c r="BQX1" s="281"/>
      <c r="BQY1" s="281"/>
      <c r="BQZ1" s="281"/>
      <c r="BRA1" s="281"/>
      <c r="BRB1" s="281"/>
      <c r="BRC1" s="281"/>
      <c r="BRD1" s="281"/>
      <c r="BRE1" s="281"/>
      <c r="BRF1" s="281"/>
      <c r="BRG1" s="281"/>
      <c r="BRH1" s="281"/>
      <c r="BRI1" s="281"/>
      <c r="BRJ1" s="281"/>
      <c r="BRK1" s="281"/>
      <c r="BRL1" s="281"/>
      <c r="BRM1" s="281"/>
      <c r="BRN1" s="281"/>
      <c r="BRO1" s="281"/>
      <c r="BRP1" s="281"/>
      <c r="BRQ1" s="281"/>
      <c r="BRR1" s="281"/>
      <c r="BRS1" s="281"/>
      <c r="BRT1" s="281"/>
      <c r="BRU1" s="281"/>
      <c r="BRV1" s="281"/>
      <c r="BRW1" s="281"/>
      <c r="BRX1" s="281"/>
      <c r="BRY1" s="281"/>
      <c r="BRZ1" s="281"/>
      <c r="BSA1" s="281"/>
      <c r="BSB1" s="281"/>
      <c r="BSC1" s="281"/>
      <c r="BSD1" s="281"/>
      <c r="BSE1" s="281"/>
      <c r="BSF1" s="281"/>
      <c r="BSG1" s="281"/>
      <c r="BSH1" s="281"/>
      <c r="BSI1" s="281"/>
      <c r="BSJ1" s="281"/>
      <c r="BSK1" s="281"/>
      <c r="BSL1" s="281"/>
      <c r="BSM1" s="281"/>
      <c r="BSN1" s="281"/>
      <c r="BSO1" s="281"/>
      <c r="BSP1" s="281"/>
      <c r="BSQ1" s="281"/>
      <c r="BSR1" s="281"/>
      <c r="BSS1" s="281"/>
      <c r="BST1" s="281"/>
      <c r="BSU1" s="281"/>
      <c r="BSV1" s="281"/>
      <c r="BSW1" s="281"/>
      <c r="BSX1" s="281"/>
      <c r="BSY1" s="281"/>
      <c r="BSZ1" s="281"/>
      <c r="BTA1" s="281"/>
      <c r="BTB1" s="281"/>
      <c r="BTC1" s="281"/>
      <c r="BTD1" s="281"/>
      <c r="BTE1" s="281"/>
      <c r="BTF1" s="281"/>
      <c r="BTG1" s="281"/>
      <c r="BTH1" s="281"/>
      <c r="BTI1" s="281"/>
      <c r="BTJ1" s="281"/>
      <c r="BTK1" s="281"/>
      <c r="BTL1" s="281"/>
      <c r="BTM1" s="281"/>
      <c r="BTN1" s="281"/>
      <c r="BTO1" s="281"/>
      <c r="BTP1" s="281"/>
      <c r="BTQ1" s="281"/>
      <c r="BTR1" s="281"/>
      <c r="BTS1" s="281"/>
      <c r="BTT1" s="281"/>
      <c r="BTU1" s="281"/>
      <c r="BTV1" s="281"/>
      <c r="BTW1" s="281"/>
      <c r="BTX1" s="281"/>
      <c r="BTY1" s="281"/>
      <c r="BTZ1" s="281"/>
      <c r="BUA1" s="281"/>
      <c r="BUB1" s="281"/>
      <c r="BUC1" s="281"/>
      <c r="BUD1" s="281"/>
      <c r="BUE1" s="281"/>
      <c r="BUF1" s="281"/>
      <c r="BUG1" s="281"/>
      <c r="BUH1" s="281"/>
      <c r="BUI1" s="281"/>
      <c r="BUJ1" s="281"/>
      <c r="BUK1" s="281"/>
      <c r="BUL1" s="281"/>
      <c r="BUM1" s="281"/>
      <c r="BUN1" s="281"/>
      <c r="BUO1" s="281"/>
      <c r="BUP1" s="281"/>
      <c r="BUQ1" s="281"/>
      <c r="BUR1" s="281"/>
      <c r="BUS1" s="281"/>
      <c r="BUT1" s="281"/>
      <c r="BUU1" s="281"/>
      <c r="BUV1" s="281"/>
      <c r="BUW1" s="281"/>
      <c r="BUX1" s="281"/>
      <c r="BUY1" s="281"/>
      <c r="BUZ1" s="281"/>
      <c r="BVA1" s="281"/>
      <c r="BVB1" s="281"/>
      <c r="BVC1" s="281"/>
      <c r="BVD1" s="281"/>
      <c r="BVE1" s="281"/>
      <c r="BVF1" s="281"/>
      <c r="BVG1" s="281"/>
      <c r="BVH1" s="281"/>
      <c r="BVI1" s="281"/>
      <c r="BVJ1" s="281"/>
      <c r="BVK1" s="281"/>
      <c r="BVL1" s="281"/>
      <c r="BVM1" s="281"/>
      <c r="BVN1" s="281"/>
      <c r="BVO1" s="281"/>
      <c r="BVP1" s="281"/>
      <c r="BVQ1" s="281"/>
      <c r="BVR1" s="281"/>
      <c r="BVS1" s="281"/>
      <c r="BVT1" s="281"/>
      <c r="BVU1" s="281"/>
      <c r="BVV1" s="281"/>
      <c r="BVW1" s="281"/>
      <c r="BVX1" s="281"/>
      <c r="BVY1" s="281"/>
      <c r="BVZ1" s="281"/>
      <c r="BWA1" s="281"/>
      <c r="BWB1" s="281"/>
      <c r="BWC1" s="281"/>
      <c r="BWD1" s="281"/>
      <c r="BWE1" s="281"/>
      <c r="BWF1" s="281"/>
      <c r="BWG1" s="281"/>
      <c r="BWH1" s="281"/>
      <c r="BWI1" s="281"/>
      <c r="BWJ1" s="281"/>
      <c r="BWK1" s="281"/>
      <c r="BWL1" s="281"/>
      <c r="BWM1" s="281"/>
      <c r="BWN1" s="281"/>
      <c r="BWO1" s="281"/>
      <c r="BWP1" s="281"/>
      <c r="BWQ1" s="281"/>
      <c r="BWR1" s="281"/>
      <c r="BWS1" s="281"/>
      <c r="BWT1" s="281"/>
      <c r="BWU1" s="281"/>
      <c r="BWV1" s="281"/>
      <c r="BWW1" s="281"/>
      <c r="BWX1" s="281"/>
      <c r="BWY1" s="281"/>
      <c r="BWZ1" s="281"/>
      <c r="BXA1" s="281"/>
      <c r="BXB1" s="281"/>
      <c r="BXC1" s="281"/>
      <c r="BXD1" s="281"/>
      <c r="BXE1" s="281"/>
      <c r="BXF1" s="281"/>
      <c r="BXG1" s="281"/>
      <c r="BXH1" s="281"/>
      <c r="BXI1" s="281"/>
      <c r="BXJ1" s="281"/>
      <c r="BXK1" s="281"/>
      <c r="BXL1" s="281"/>
      <c r="BXM1" s="281"/>
      <c r="BXN1" s="281"/>
      <c r="BXO1" s="281"/>
      <c r="BXP1" s="281"/>
      <c r="BXQ1" s="281"/>
      <c r="BXR1" s="281"/>
      <c r="BXS1" s="281"/>
      <c r="BXT1" s="281"/>
      <c r="BXU1" s="281"/>
      <c r="BXV1" s="281"/>
      <c r="BXW1" s="281"/>
      <c r="BXX1" s="281"/>
      <c r="BXY1" s="281"/>
      <c r="BXZ1" s="281"/>
      <c r="BYA1" s="281"/>
      <c r="BYB1" s="281"/>
      <c r="BYC1" s="281"/>
      <c r="BYD1" s="281"/>
      <c r="BYE1" s="281"/>
      <c r="BYF1" s="281"/>
      <c r="BYG1" s="281"/>
      <c r="BYH1" s="281"/>
      <c r="BYI1" s="281"/>
      <c r="BYJ1" s="281"/>
      <c r="BYK1" s="281"/>
      <c r="BYL1" s="281"/>
      <c r="BYM1" s="281"/>
      <c r="BYN1" s="281"/>
      <c r="BYO1" s="281"/>
      <c r="BYP1" s="281"/>
      <c r="BYQ1" s="281"/>
      <c r="BYR1" s="281"/>
      <c r="BYS1" s="281"/>
      <c r="BYT1" s="281"/>
      <c r="BYU1" s="281"/>
      <c r="BYV1" s="281"/>
      <c r="BYW1" s="281"/>
      <c r="BYX1" s="281"/>
      <c r="BYY1" s="281"/>
      <c r="BYZ1" s="281"/>
      <c r="BZA1" s="281"/>
      <c r="BZB1" s="281"/>
      <c r="BZC1" s="281"/>
      <c r="BZD1" s="281"/>
      <c r="BZE1" s="281"/>
      <c r="BZF1" s="281"/>
      <c r="BZG1" s="281"/>
      <c r="BZH1" s="281"/>
      <c r="BZI1" s="281"/>
      <c r="BZJ1" s="281"/>
      <c r="BZK1" s="281"/>
      <c r="BZL1" s="281"/>
      <c r="BZM1" s="281"/>
      <c r="BZN1" s="281"/>
      <c r="BZO1" s="281"/>
      <c r="BZP1" s="281"/>
      <c r="BZQ1" s="281"/>
      <c r="BZR1" s="281"/>
      <c r="BZS1" s="281"/>
      <c r="BZT1" s="281"/>
      <c r="BZU1" s="281"/>
      <c r="BZV1" s="281"/>
      <c r="BZW1" s="281"/>
      <c r="BZX1" s="281"/>
      <c r="BZY1" s="281"/>
      <c r="BZZ1" s="281"/>
      <c r="CAA1" s="281"/>
      <c r="CAB1" s="281"/>
      <c r="CAC1" s="281"/>
      <c r="CAD1" s="281"/>
      <c r="CAE1" s="281"/>
      <c r="CAF1" s="281"/>
      <c r="CAG1" s="281"/>
      <c r="CAH1" s="281"/>
      <c r="CAI1" s="281"/>
      <c r="CAJ1" s="281"/>
      <c r="CAK1" s="281"/>
      <c r="CAL1" s="281"/>
      <c r="CAM1" s="281"/>
      <c r="CAN1" s="281"/>
      <c r="CAO1" s="281"/>
      <c r="CAP1" s="281"/>
      <c r="CAQ1" s="281"/>
      <c r="CAR1" s="281"/>
      <c r="CAS1" s="281"/>
      <c r="CAT1" s="281"/>
      <c r="CAU1" s="281"/>
      <c r="CAV1" s="281"/>
      <c r="CAW1" s="281"/>
      <c r="CAX1" s="281"/>
      <c r="CAY1" s="281"/>
      <c r="CAZ1" s="281"/>
      <c r="CBA1" s="281"/>
      <c r="CBB1" s="281"/>
      <c r="CBC1" s="281"/>
      <c r="CBD1" s="281"/>
      <c r="CBE1" s="281"/>
      <c r="CBF1" s="281"/>
      <c r="CBG1" s="281"/>
      <c r="CBH1" s="281"/>
      <c r="CBI1" s="281"/>
      <c r="CBJ1" s="281"/>
      <c r="CBK1" s="281"/>
      <c r="CBL1" s="281"/>
      <c r="CBM1" s="281"/>
      <c r="CBN1" s="281"/>
      <c r="CBO1" s="281"/>
      <c r="CBP1" s="281"/>
      <c r="CBQ1" s="281"/>
      <c r="CBR1" s="281"/>
      <c r="CBS1" s="281"/>
      <c r="CBT1" s="281"/>
      <c r="CBU1" s="281"/>
      <c r="CBV1" s="281"/>
      <c r="CBW1" s="281"/>
      <c r="CBX1" s="281"/>
      <c r="CBY1" s="281"/>
      <c r="CBZ1" s="281"/>
      <c r="CCA1" s="281"/>
      <c r="CCB1" s="281"/>
      <c r="CCC1" s="281"/>
      <c r="CCD1" s="281"/>
      <c r="CCE1" s="281"/>
      <c r="CCF1" s="281"/>
      <c r="CCG1" s="281"/>
      <c r="CCH1" s="281"/>
      <c r="CCI1" s="281"/>
      <c r="CCJ1" s="281"/>
      <c r="CCK1" s="281"/>
      <c r="CCL1" s="281"/>
      <c r="CCM1" s="281"/>
      <c r="CCN1" s="281"/>
      <c r="CCO1" s="281"/>
      <c r="CCP1" s="281"/>
      <c r="CCQ1" s="281"/>
      <c r="CCR1" s="281"/>
      <c r="CCS1" s="281"/>
      <c r="CCT1" s="281"/>
      <c r="CCU1" s="281"/>
      <c r="CCV1" s="281"/>
      <c r="CCW1" s="281"/>
      <c r="CCX1" s="281"/>
      <c r="CCY1" s="281"/>
      <c r="CCZ1" s="281"/>
      <c r="CDA1" s="281"/>
      <c r="CDB1" s="281"/>
      <c r="CDC1" s="281"/>
      <c r="CDD1" s="281"/>
      <c r="CDE1" s="281"/>
      <c r="CDF1" s="281"/>
      <c r="CDG1" s="281"/>
      <c r="CDH1" s="281"/>
      <c r="CDI1" s="281"/>
      <c r="CDJ1" s="281"/>
      <c r="CDK1" s="281"/>
      <c r="CDL1" s="281"/>
      <c r="CDM1" s="281"/>
      <c r="CDN1" s="281"/>
      <c r="CDO1" s="281"/>
      <c r="CDP1" s="281"/>
      <c r="CDQ1" s="281"/>
      <c r="CDR1" s="281"/>
      <c r="CDS1" s="281"/>
      <c r="CDT1" s="281"/>
      <c r="CDU1" s="281"/>
      <c r="CDV1" s="281"/>
      <c r="CDW1" s="281"/>
      <c r="CDX1" s="281"/>
      <c r="CDY1" s="281"/>
      <c r="CDZ1" s="281"/>
      <c r="CEA1" s="281"/>
      <c r="CEB1" s="281"/>
      <c r="CEC1" s="281"/>
      <c r="CED1" s="281"/>
      <c r="CEE1" s="281"/>
      <c r="CEF1" s="281"/>
      <c r="CEG1" s="281"/>
      <c r="CEH1" s="281"/>
      <c r="CEI1" s="281"/>
      <c r="CEJ1" s="281"/>
      <c r="CEK1" s="281"/>
      <c r="CEL1" s="281"/>
      <c r="CEM1" s="281"/>
      <c r="CEN1" s="281"/>
      <c r="CEO1" s="281"/>
      <c r="CEP1" s="281"/>
      <c r="CEQ1" s="281"/>
      <c r="CER1" s="281"/>
      <c r="CES1" s="281"/>
      <c r="CET1" s="281"/>
      <c r="CEU1" s="281"/>
      <c r="CEV1" s="281"/>
      <c r="CEW1" s="281"/>
      <c r="CEX1" s="281"/>
      <c r="CEY1" s="281"/>
      <c r="CEZ1" s="281"/>
      <c r="CFA1" s="281"/>
      <c r="CFB1" s="281"/>
      <c r="CFC1" s="281"/>
      <c r="CFD1" s="281"/>
      <c r="CFE1" s="281"/>
      <c r="CFF1" s="281"/>
      <c r="CFG1" s="281"/>
      <c r="CFH1" s="281"/>
      <c r="CFI1" s="281"/>
      <c r="CFJ1" s="281"/>
      <c r="CFK1" s="281"/>
      <c r="CFL1" s="281"/>
      <c r="CFM1" s="281"/>
      <c r="CFN1" s="281"/>
      <c r="CFO1" s="281"/>
      <c r="CFP1" s="281"/>
      <c r="CFQ1" s="281"/>
      <c r="CFR1" s="281"/>
      <c r="CFS1" s="281"/>
      <c r="CFT1" s="281"/>
      <c r="CFU1" s="281"/>
      <c r="CFV1" s="281"/>
      <c r="CFW1" s="281"/>
      <c r="CFX1" s="281"/>
      <c r="CFY1" s="281"/>
      <c r="CFZ1" s="281"/>
      <c r="CGA1" s="281"/>
      <c r="CGB1" s="281"/>
      <c r="CGC1" s="281"/>
      <c r="CGD1" s="281"/>
      <c r="CGE1" s="281"/>
      <c r="CGF1" s="281"/>
      <c r="CGG1" s="281"/>
      <c r="CGH1" s="281"/>
      <c r="CGI1" s="281"/>
      <c r="CGJ1" s="281"/>
      <c r="CGK1" s="281"/>
      <c r="CGL1" s="281"/>
      <c r="CGM1" s="281"/>
      <c r="CGN1" s="281"/>
      <c r="CGO1" s="281"/>
      <c r="CGP1" s="281"/>
      <c r="CGQ1" s="281"/>
      <c r="CGR1" s="281"/>
      <c r="CGS1" s="281"/>
      <c r="CGT1" s="281"/>
      <c r="CGU1" s="281"/>
      <c r="CGV1" s="281"/>
      <c r="CGW1" s="281"/>
      <c r="CGX1" s="281"/>
      <c r="CGY1" s="281"/>
      <c r="CGZ1" s="281"/>
      <c r="CHA1" s="281"/>
      <c r="CHB1" s="281"/>
      <c r="CHC1" s="281"/>
      <c r="CHD1" s="281"/>
      <c r="CHE1" s="281"/>
      <c r="CHF1" s="281"/>
      <c r="CHG1" s="281"/>
      <c r="CHH1" s="281"/>
      <c r="CHI1" s="281"/>
      <c r="CHJ1" s="281"/>
      <c r="CHK1" s="281"/>
      <c r="CHL1" s="281"/>
      <c r="CHM1" s="281"/>
      <c r="CHN1" s="281"/>
      <c r="CHO1" s="281"/>
      <c r="CHP1" s="281"/>
      <c r="CHQ1" s="281"/>
      <c r="CHR1" s="281"/>
      <c r="CHS1" s="281"/>
      <c r="CHT1" s="281"/>
      <c r="CHU1" s="281"/>
      <c r="CHV1" s="281"/>
      <c r="CHW1" s="281"/>
      <c r="CHX1" s="281"/>
      <c r="CHY1" s="281"/>
      <c r="CHZ1" s="281"/>
      <c r="CIA1" s="281"/>
      <c r="CIB1" s="281"/>
      <c r="CIC1" s="281"/>
      <c r="CID1" s="281"/>
      <c r="CIE1" s="281"/>
      <c r="CIF1" s="281"/>
      <c r="CIG1" s="281"/>
      <c r="CIH1" s="281"/>
      <c r="CII1" s="281"/>
      <c r="CIJ1" s="281"/>
      <c r="CIK1" s="281"/>
      <c r="CIL1" s="281"/>
      <c r="CIM1" s="281"/>
      <c r="CIN1" s="281"/>
      <c r="CIO1" s="281"/>
      <c r="CIP1" s="281"/>
      <c r="CIQ1" s="281"/>
      <c r="CIR1" s="281"/>
      <c r="CIS1" s="281"/>
      <c r="CIT1" s="281"/>
      <c r="CIU1" s="281"/>
      <c r="CIV1" s="281"/>
      <c r="CIW1" s="281"/>
      <c r="CIX1" s="281"/>
      <c r="CIY1" s="281"/>
      <c r="CIZ1" s="281"/>
      <c r="CJA1" s="281"/>
      <c r="CJB1" s="281"/>
      <c r="CJC1" s="281"/>
      <c r="CJD1" s="281"/>
      <c r="CJE1" s="281"/>
      <c r="CJF1" s="281"/>
      <c r="CJG1" s="281"/>
      <c r="CJH1" s="281"/>
      <c r="CJI1" s="281"/>
      <c r="CJJ1" s="281"/>
      <c r="CJK1" s="281"/>
      <c r="CJL1" s="281"/>
      <c r="CJM1" s="281"/>
      <c r="CJN1" s="281"/>
      <c r="CJO1" s="281"/>
      <c r="CJP1" s="281"/>
      <c r="CJQ1" s="281"/>
      <c r="CJR1" s="281"/>
      <c r="CJS1" s="281"/>
      <c r="CJT1" s="281"/>
      <c r="CJU1" s="281"/>
      <c r="CJV1" s="281"/>
      <c r="CJW1" s="281"/>
      <c r="CJX1" s="281"/>
      <c r="CJY1" s="281"/>
      <c r="CJZ1" s="281"/>
      <c r="CKA1" s="281"/>
      <c r="CKB1" s="281"/>
      <c r="CKC1" s="281"/>
      <c r="CKD1" s="281"/>
      <c r="CKE1" s="281"/>
      <c r="CKF1" s="281"/>
      <c r="CKG1" s="281"/>
      <c r="CKH1" s="281"/>
      <c r="CKI1" s="281"/>
      <c r="CKJ1" s="281"/>
      <c r="CKK1" s="281"/>
      <c r="CKL1" s="281"/>
      <c r="CKM1" s="281"/>
      <c r="CKN1" s="281"/>
      <c r="CKO1" s="281"/>
      <c r="CKP1" s="281"/>
      <c r="CKQ1" s="281"/>
      <c r="CKR1" s="281"/>
      <c r="CKS1" s="281"/>
      <c r="CKT1" s="281"/>
      <c r="CKU1" s="281"/>
      <c r="CKV1" s="281"/>
      <c r="CKW1" s="281"/>
      <c r="CKX1" s="281"/>
      <c r="CKY1" s="281"/>
      <c r="CKZ1" s="281"/>
      <c r="CLA1" s="281"/>
      <c r="CLB1" s="281"/>
      <c r="CLC1" s="281"/>
      <c r="CLD1" s="281"/>
      <c r="CLE1" s="281"/>
      <c r="CLF1" s="281"/>
      <c r="CLG1" s="281"/>
      <c r="CLH1" s="281"/>
      <c r="CLI1" s="281"/>
      <c r="CLJ1" s="281"/>
      <c r="CLK1" s="281"/>
      <c r="CLL1" s="281"/>
      <c r="CLM1" s="281"/>
      <c r="CLN1" s="281"/>
      <c r="CLO1" s="281"/>
      <c r="CLP1" s="281"/>
      <c r="CLQ1" s="281"/>
      <c r="CLR1" s="281"/>
      <c r="CLS1" s="281"/>
      <c r="CLT1" s="281"/>
      <c r="CLU1" s="281"/>
      <c r="CLV1" s="281"/>
      <c r="CLW1" s="281"/>
      <c r="CLX1" s="281"/>
      <c r="CLY1" s="281"/>
      <c r="CLZ1" s="281"/>
      <c r="CMA1" s="281"/>
      <c r="CMB1" s="281"/>
      <c r="CMC1" s="281"/>
      <c r="CMD1" s="281"/>
      <c r="CME1" s="281"/>
      <c r="CMF1" s="281"/>
      <c r="CMG1" s="281"/>
      <c r="CMH1" s="281"/>
      <c r="CMI1" s="281"/>
      <c r="CMJ1" s="281"/>
      <c r="CMK1" s="281"/>
      <c r="CML1" s="281"/>
      <c r="CMM1" s="281"/>
      <c r="CMN1" s="281"/>
      <c r="CMO1" s="281"/>
      <c r="CMP1" s="281"/>
      <c r="CMQ1" s="281"/>
      <c r="CMR1" s="281"/>
      <c r="CMS1" s="281"/>
      <c r="CMT1" s="281"/>
      <c r="CMU1" s="281"/>
      <c r="CMV1" s="281"/>
      <c r="CMW1" s="281"/>
      <c r="CMX1" s="281"/>
      <c r="CMY1" s="281"/>
      <c r="CMZ1" s="281"/>
      <c r="CNA1" s="281"/>
      <c r="CNB1" s="281"/>
      <c r="CNC1" s="281"/>
      <c r="CND1" s="281"/>
      <c r="CNE1" s="281"/>
      <c r="CNF1" s="281"/>
      <c r="CNG1" s="281"/>
      <c r="CNH1" s="281"/>
      <c r="CNI1" s="281"/>
      <c r="CNJ1" s="281"/>
      <c r="CNK1" s="281"/>
      <c r="CNL1" s="281"/>
      <c r="CNM1" s="281"/>
      <c r="CNN1" s="281"/>
      <c r="CNO1" s="281"/>
      <c r="CNP1" s="281"/>
      <c r="CNQ1" s="281"/>
      <c r="CNR1" s="281"/>
      <c r="CNS1" s="281"/>
      <c r="CNT1" s="281"/>
      <c r="CNU1" s="281"/>
      <c r="CNV1" s="281"/>
      <c r="CNW1" s="281"/>
      <c r="CNX1" s="281"/>
      <c r="CNY1" s="281"/>
      <c r="CNZ1" s="281"/>
      <c r="COA1" s="281"/>
      <c r="COB1" s="281"/>
      <c r="COC1" s="281"/>
      <c r="COD1" s="281"/>
      <c r="COE1" s="281"/>
      <c r="COF1" s="281"/>
      <c r="COG1" s="281"/>
      <c r="COH1" s="281"/>
      <c r="COI1" s="281"/>
      <c r="COJ1" s="281"/>
      <c r="COK1" s="281"/>
      <c r="COL1" s="281"/>
      <c r="COM1" s="281"/>
      <c r="CON1" s="281"/>
      <c r="COO1" s="281"/>
      <c r="COP1" s="281"/>
      <c r="COQ1" s="281"/>
      <c r="COR1" s="281"/>
      <c r="COS1" s="281"/>
      <c r="COT1" s="281"/>
      <c r="COU1" s="281"/>
      <c r="COV1" s="281"/>
      <c r="COW1" s="281"/>
      <c r="COX1" s="281"/>
      <c r="COY1" s="281"/>
      <c r="COZ1" s="281"/>
      <c r="CPA1" s="281"/>
      <c r="CPB1" s="281"/>
      <c r="CPC1" s="281"/>
      <c r="CPD1" s="281"/>
      <c r="CPE1" s="281"/>
      <c r="CPF1" s="281"/>
      <c r="CPG1" s="281"/>
      <c r="CPH1" s="281"/>
      <c r="CPI1" s="281"/>
      <c r="CPJ1" s="281"/>
      <c r="CPK1" s="281"/>
      <c r="CPL1" s="281"/>
      <c r="CPM1" s="281"/>
      <c r="CPN1" s="281"/>
      <c r="CPO1" s="281"/>
      <c r="CPP1" s="281"/>
      <c r="CPQ1" s="281"/>
      <c r="CPR1" s="281"/>
      <c r="CPS1" s="281"/>
      <c r="CPT1" s="281"/>
      <c r="CPU1" s="281"/>
      <c r="CPV1" s="281"/>
      <c r="CPW1" s="281"/>
      <c r="CPX1" s="281"/>
      <c r="CPY1" s="281"/>
      <c r="CPZ1" s="281"/>
      <c r="CQA1" s="281"/>
      <c r="CQB1" s="281"/>
      <c r="CQC1" s="281"/>
      <c r="CQD1" s="281"/>
      <c r="CQE1" s="281"/>
      <c r="CQF1" s="281"/>
      <c r="CQG1" s="281"/>
      <c r="CQH1" s="281"/>
      <c r="CQI1" s="281"/>
      <c r="CQJ1" s="281"/>
      <c r="CQK1" s="281"/>
      <c r="CQL1" s="281"/>
      <c r="CQM1" s="281"/>
      <c r="CQN1" s="281"/>
      <c r="CQO1" s="281"/>
      <c r="CQP1" s="281"/>
      <c r="CQQ1" s="281"/>
      <c r="CQR1" s="281"/>
      <c r="CQS1" s="281"/>
      <c r="CQT1" s="281"/>
      <c r="CQU1" s="281"/>
      <c r="CQV1" s="281"/>
      <c r="CQW1" s="281"/>
      <c r="CQX1" s="281"/>
      <c r="CQY1" s="281"/>
      <c r="CQZ1" s="281"/>
      <c r="CRA1" s="281"/>
      <c r="CRB1" s="281"/>
      <c r="CRC1" s="281"/>
      <c r="CRD1" s="281"/>
      <c r="CRE1" s="281"/>
      <c r="CRF1" s="281"/>
      <c r="CRG1" s="281"/>
      <c r="CRH1" s="281"/>
      <c r="CRI1" s="281"/>
      <c r="CRJ1" s="281"/>
      <c r="CRK1" s="281"/>
      <c r="CRL1" s="281"/>
      <c r="CRM1" s="281"/>
      <c r="CRN1" s="281"/>
      <c r="CRO1" s="281"/>
      <c r="CRP1" s="281"/>
      <c r="CRQ1" s="281"/>
      <c r="CRR1" s="281"/>
      <c r="CRS1" s="281"/>
      <c r="CRT1" s="281"/>
      <c r="CRU1" s="281"/>
      <c r="CRV1" s="281"/>
      <c r="CRW1" s="281"/>
      <c r="CRX1" s="281"/>
      <c r="CRY1" s="281"/>
      <c r="CRZ1" s="281"/>
      <c r="CSA1" s="281"/>
      <c r="CSB1" s="281"/>
      <c r="CSC1" s="281"/>
      <c r="CSD1" s="281"/>
      <c r="CSE1" s="281"/>
      <c r="CSF1" s="281"/>
      <c r="CSG1" s="281"/>
      <c r="CSH1" s="281"/>
      <c r="CSI1" s="281"/>
      <c r="CSJ1" s="281"/>
      <c r="CSK1" s="281"/>
      <c r="CSL1" s="281"/>
      <c r="CSM1" s="281"/>
      <c r="CSN1" s="281"/>
      <c r="CSO1" s="281"/>
      <c r="CSP1" s="281"/>
      <c r="CSQ1" s="281"/>
      <c r="CSR1" s="281"/>
      <c r="CSS1" s="281"/>
      <c r="CST1" s="281"/>
      <c r="CSU1" s="281"/>
      <c r="CSV1" s="281"/>
      <c r="CSW1" s="281"/>
      <c r="CSX1" s="281"/>
      <c r="CSY1" s="281"/>
      <c r="CSZ1" s="281"/>
      <c r="CTA1" s="281"/>
      <c r="CTB1" s="281"/>
      <c r="CTC1" s="281"/>
      <c r="CTD1" s="281"/>
      <c r="CTE1" s="281"/>
      <c r="CTF1" s="281"/>
      <c r="CTG1" s="281"/>
      <c r="CTH1" s="281"/>
      <c r="CTI1" s="281"/>
      <c r="CTJ1" s="281"/>
      <c r="CTK1" s="281"/>
      <c r="CTL1" s="281"/>
      <c r="CTM1" s="281"/>
      <c r="CTN1" s="281"/>
      <c r="CTO1" s="281"/>
      <c r="CTP1" s="281"/>
      <c r="CTQ1" s="281"/>
      <c r="CTR1" s="281"/>
      <c r="CTS1" s="281"/>
      <c r="CTT1" s="281"/>
      <c r="CTU1" s="281"/>
      <c r="CTV1" s="281"/>
      <c r="CTW1" s="281"/>
      <c r="CTX1" s="281"/>
      <c r="CTY1" s="281"/>
      <c r="CTZ1" s="281"/>
      <c r="CUA1" s="281"/>
      <c r="CUB1" s="281"/>
      <c r="CUC1" s="281"/>
      <c r="CUD1" s="281"/>
      <c r="CUE1" s="281"/>
      <c r="CUF1" s="281"/>
      <c r="CUG1" s="281"/>
      <c r="CUH1" s="281"/>
      <c r="CUI1" s="281"/>
      <c r="CUJ1" s="281"/>
      <c r="CUK1" s="281"/>
      <c r="CUL1" s="281"/>
      <c r="CUM1" s="281"/>
      <c r="CUN1" s="281"/>
      <c r="CUO1" s="281"/>
      <c r="CUP1" s="281"/>
      <c r="CUQ1" s="281"/>
      <c r="CUR1" s="281"/>
      <c r="CUS1" s="281"/>
      <c r="CUT1" s="281"/>
      <c r="CUU1" s="281"/>
      <c r="CUV1" s="281"/>
      <c r="CUW1" s="281"/>
      <c r="CUX1" s="281"/>
      <c r="CUY1" s="281"/>
      <c r="CUZ1" s="281"/>
      <c r="CVA1" s="281"/>
      <c r="CVB1" s="281"/>
      <c r="CVC1" s="281"/>
      <c r="CVD1" s="281"/>
      <c r="CVE1" s="281"/>
      <c r="CVF1" s="281"/>
      <c r="CVG1" s="281"/>
      <c r="CVH1" s="281"/>
      <c r="CVI1" s="281"/>
      <c r="CVJ1" s="281"/>
      <c r="CVK1" s="281"/>
      <c r="CVL1" s="281"/>
      <c r="CVM1" s="281"/>
      <c r="CVN1" s="281"/>
      <c r="CVO1" s="281"/>
      <c r="CVP1" s="281"/>
      <c r="CVQ1" s="281"/>
      <c r="CVR1" s="281"/>
      <c r="CVS1" s="281"/>
      <c r="CVT1" s="281"/>
      <c r="CVU1" s="281"/>
      <c r="CVV1" s="281"/>
      <c r="CVW1" s="281"/>
      <c r="CVX1" s="281"/>
      <c r="CVY1" s="281"/>
      <c r="CVZ1" s="281"/>
      <c r="CWA1" s="281"/>
      <c r="CWB1" s="281"/>
      <c r="CWC1" s="281"/>
      <c r="CWD1" s="281"/>
      <c r="CWE1" s="281"/>
      <c r="CWF1" s="281"/>
      <c r="CWG1" s="281"/>
      <c r="CWH1" s="281"/>
      <c r="CWI1" s="281"/>
      <c r="CWJ1" s="281"/>
      <c r="CWK1" s="281"/>
      <c r="CWL1" s="281"/>
      <c r="CWM1" s="281"/>
      <c r="CWN1" s="281"/>
      <c r="CWO1" s="281"/>
      <c r="CWP1" s="281"/>
      <c r="CWQ1" s="281"/>
      <c r="CWR1" s="281"/>
      <c r="CWS1" s="281"/>
      <c r="CWT1" s="281"/>
      <c r="CWU1" s="281"/>
      <c r="CWV1" s="281"/>
      <c r="CWW1" s="281"/>
      <c r="CWX1" s="281"/>
      <c r="CWY1" s="281"/>
      <c r="CWZ1" s="281"/>
      <c r="CXA1" s="281"/>
      <c r="CXB1" s="281"/>
      <c r="CXC1" s="281"/>
      <c r="CXD1" s="281"/>
      <c r="CXE1" s="281"/>
      <c r="CXF1" s="281"/>
      <c r="CXG1" s="281"/>
      <c r="CXH1" s="281"/>
      <c r="CXI1" s="281"/>
      <c r="CXJ1" s="281"/>
      <c r="CXK1" s="281"/>
      <c r="CXL1" s="281"/>
      <c r="CXM1" s="281"/>
      <c r="CXN1" s="281"/>
      <c r="CXO1" s="281"/>
      <c r="CXP1" s="281"/>
      <c r="CXQ1" s="281"/>
      <c r="CXR1" s="281"/>
      <c r="CXS1" s="281"/>
      <c r="CXT1" s="281"/>
      <c r="CXU1" s="281"/>
      <c r="CXV1" s="281"/>
      <c r="CXW1" s="281"/>
      <c r="CXX1" s="281"/>
      <c r="CXY1" s="281"/>
      <c r="CXZ1" s="281"/>
      <c r="CYA1" s="281"/>
      <c r="CYB1" s="281"/>
      <c r="CYC1" s="281"/>
      <c r="CYD1" s="281"/>
      <c r="CYE1" s="281"/>
      <c r="CYF1" s="281"/>
      <c r="CYG1" s="281"/>
      <c r="CYH1" s="281"/>
      <c r="CYI1" s="281"/>
      <c r="CYJ1" s="281"/>
      <c r="CYK1" s="281"/>
      <c r="CYL1" s="281"/>
      <c r="CYM1" s="281"/>
      <c r="CYN1" s="281"/>
      <c r="CYO1" s="281"/>
      <c r="CYP1" s="281"/>
      <c r="CYQ1" s="281"/>
      <c r="CYR1" s="281"/>
      <c r="CYS1" s="281"/>
      <c r="CYT1" s="281"/>
      <c r="CYU1" s="281"/>
      <c r="CYV1" s="281"/>
      <c r="CYW1" s="281"/>
      <c r="CYX1" s="281"/>
      <c r="CYY1" s="281"/>
      <c r="CYZ1" s="281"/>
      <c r="CZA1" s="281"/>
      <c r="CZB1" s="281"/>
      <c r="CZC1" s="281"/>
      <c r="CZD1" s="281"/>
      <c r="CZE1" s="281"/>
      <c r="CZF1" s="281"/>
      <c r="CZG1" s="281"/>
      <c r="CZH1" s="281"/>
      <c r="CZI1" s="281"/>
      <c r="CZJ1" s="281"/>
      <c r="CZK1" s="281"/>
      <c r="CZL1" s="281"/>
      <c r="CZM1" s="281"/>
      <c r="CZN1" s="281"/>
      <c r="CZO1" s="281"/>
      <c r="CZP1" s="281"/>
      <c r="CZQ1" s="281"/>
      <c r="CZR1" s="281"/>
      <c r="CZS1" s="281"/>
      <c r="CZT1" s="281"/>
      <c r="CZU1" s="281"/>
      <c r="CZV1" s="281"/>
      <c r="CZW1" s="281"/>
      <c r="CZX1" s="281"/>
      <c r="CZY1" s="281"/>
      <c r="CZZ1" s="281"/>
      <c r="DAA1" s="281"/>
      <c r="DAB1" s="281"/>
      <c r="DAC1" s="281"/>
      <c r="DAD1" s="281"/>
      <c r="DAE1" s="281"/>
      <c r="DAF1" s="281"/>
      <c r="DAG1" s="281"/>
      <c r="DAH1" s="281"/>
      <c r="DAI1" s="281"/>
      <c r="DAJ1" s="281"/>
      <c r="DAK1" s="281"/>
      <c r="DAL1" s="281"/>
      <c r="DAM1" s="281"/>
      <c r="DAN1" s="281"/>
      <c r="DAO1" s="281"/>
      <c r="DAP1" s="281"/>
      <c r="DAQ1" s="281"/>
      <c r="DAR1" s="281"/>
      <c r="DAS1" s="281"/>
      <c r="DAT1" s="281"/>
      <c r="DAU1" s="281"/>
      <c r="DAV1" s="281"/>
      <c r="DAW1" s="281"/>
      <c r="DAX1" s="281"/>
      <c r="DAY1" s="281"/>
      <c r="DAZ1" s="281"/>
      <c r="DBA1" s="281"/>
      <c r="DBB1" s="281"/>
      <c r="DBC1" s="281"/>
      <c r="DBD1" s="281"/>
      <c r="DBE1" s="281"/>
      <c r="DBF1" s="281"/>
      <c r="DBG1" s="281"/>
      <c r="DBH1" s="281"/>
      <c r="DBI1" s="281"/>
      <c r="DBJ1" s="281"/>
      <c r="DBK1" s="281"/>
      <c r="DBL1" s="281"/>
      <c r="DBM1" s="281"/>
      <c r="DBN1" s="281"/>
      <c r="DBO1" s="281"/>
      <c r="DBP1" s="281"/>
      <c r="DBQ1" s="281"/>
      <c r="DBR1" s="281"/>
      <c r="DBS1" s="281"/>
      <c r="DBT1" s="281"/>
      <c r="DBU1" s="281"/>
      <c r="DBV1" s="281"/>
      <c r="DBW1" s="281"/>
      <c r="DBX1" s="281"/>
      <c r="DBY1" s="281"/>
      <c r="DBZ1" s="281"/>
      <c r="DCA1" s="281"/>
      <c r="DCB1" s="281"/>
      <c r="DCC1" s="281"/>
      <c r="DCD1" s="281"/>
      <c r="DCE1" s="281"/>
      <c r="DCF1" s="281"/>
      <c r="DCG1" s="281"/>
      <c r="DCH1" s="281"/>
      <c r="DCI1" s="281"/>
      <c r="DCJ1" s="281"/>
      <c r="DCK1" s="281"/>
      <c r="DCL1" s="281"/>
      <c r="DCM1" s="281"/>
      <c r="DCN1" s="281"/>
      <c r="DCO1" s="281"/>
      <c r="DCP1" s="281"/>
      <c r="DCQ1" s="281"/>
      <c r="DCR1" s="281"/>
      <c r="DCS1" s="281"/>
      <c r="DCT1" s="281"/>
      <c r="DCU1" s="281"/>
      <c r="DCV1" s="281"/>
      <c r="DCW1" s="281"/>
      <c r="DCX1" s="281"/>
      <c r="DCY1" s="281"/>
      <c r="DCZ1" s="281"/>
      <c r="DDA1" s="281"/>
      <c r="DDB1" s="281"/>
      <c r="DDC1" s="281"/>
      <c r="DDD1" s="281"/>
      <c r="DDE1" s="281"/>
      <c r="DDF1" s="281"/>
      <c r="DDG1" s="281"/>
      <c r="DDH1" s="281"/>
      <c r="DDI1" s="281"/>
      <c r="DDJ1" s="281"/>
      <c r="DDK1" s="281"/>
      <c r="DDL1" s="281"/>
      <c r="DDM1" s="281"/>
      <c r="DDN1" s="281"/>
      <c r="DDO1" s="281"/>
      <c r="DDP1" s="281"/>
      <c r="DDQ1" s="281"/>
      <c r="DDR1" s="281"/>
      <c r="DDS1" s="281"/>
      <c r="DDT1" s="281"/>
      <c r="DDU1" s="281"/>
      <c r="DDV1" s="281"/>
      <c r="DDW1" s="281"/>
      <c r="DDX1" s="281"/>
      <c r="DDY1" s="281"/>
      <c r="DDZ1" s="281"/>
      <c r="DEA1" s="281"/>
      <c r="DEB1" s="281"/>
      <c r="DEC1" s="281"/>
      <c r="DED1" s="281"/>
      <c r="DEE1" s="281"/>
      <c r="DEF1" s="281"/>
      <c r="DEG1" s="281"/>
      <c r="DEH1" s="281"/>
      <c r="DEI1" s="281"/>
      <c r="DEJ1" s="281"/>
      <c r="DEK1" s="281"/>
      <c r="DEL1" s="281"/>
      <c r="DEM1" s="281"/>
      <c r="DEN1" s="281"/>
      <c r="DEO1" s="281"/>
      <c r="DEP1" s="281"/>
      <c r="DEQ1" s="281"/>
      <c r="DER1" s="281"/>
      <c r="DES1" s="281"/>
      <c r="DET1" s="281"/>
      <c r="DEU1" s="281"/>
      <c r="DEV1" s="281"/>
      <c r="DEW1" s="281"/>
      <c r="DEX1" s="281"/>
      <c r="DEY1" s="281"/>
      <c r="DEZ1" s="281"/>
      <c r="DFA1" s="281"/>
      <c r="DFB1" s="281"/>
      <c r="DFC1" s="281"/>
      <c r="DFD1" s="281"/>
      <c r="DFE1" s="281"/>
      <c r="DFF1" s="281"/>
      <c r="DFG1" s="281"/>
      <c r="DFH1" s="281"/>
      <c r="DFI1" s="281"/>
      <c r="DFJ1" s="281"/>
      <c r="DFK1" s="281"/>
      <c r="DFL1" s="281"/>
      <c r="DFM1" s="281"/>
      <c r="DFN1" s="281"/>
      <c r="DFO1" s="281"/>
      <c r="DFP1" s="281"/>
      <c r="DFQ1" s="281"/>
      <c r="DFR1" s="281"/>
      <c r="DFS1" s="281"/>
      <c r="DFT1" s="281"/>
      <c r="DFU1" s="281"/>
      <c r="DFV1" s="281"/>
      <c r="DFW1" s="281"/>
      <c r="DFX1" s="281"/>
      <c r="DFY1" s="281"/>
      <c r="DFZ1" s="281"/>
      <c r="DGA1" s="281"/>
      <c r="DGB1" s="281"/>
      <c r="DGC1" s="281"/>
      <c r="DGD1" s="281"/>
      <c r="DGE1" s="281"/>
      <c r="DGF1" s="281"/>
      <c r="DGG1" s="281"/>
      <c r="DGH1" s="281"/>
      <c r="DGI1" s="281"/>
      <c r="DGJ1" s="281"/>
      <c r="DGK1" s="281"/>
      <c r="DGL1" s="281"/>
      <c r="DGM1" s="281"/>
      <c r="DGN1" s="281"/>
      <c r="DGO1" s="281"/>
      <c r="DGP1" s="281"/>
      <c r="DGQ1" s="281"/>
      <c r="DGR1" s="281"/>
      <c r="DGS1" s="281"/>
      <c r="DGT1" s="281"/>
      <c r="DGU1" s="281"/>
      <c r="DGV1" s="281"/>
      <c r="DGW1" s="281"/>
      <c r="DGX1" s="281"/>
      <c r="DGY1" s="281"/>
      <c r="DGZ1" s="281"/>
      <c r="DHA1" s="281"/>
      <c r="DHB1" s="281"/>
      <c r="DHC1" s="281"/>
      <c r="DHD1" s="281"/>
      <c r="DHE1" s="281"/>
      <c r="DHF1" s="281"/>
      <c r="DHG1" s="281"/>
      <c r="DHH1" s="281"/>
      <c r="DHI1" s="281"/>
      <c r="DHJ1" s="281"/>
      <c r="DHK1" s="281"/>
      <c r="DHL1" s="281"/>
      <c r="DHM1" s="281"/>
      <c r="DHN1" s="281"/>
      <c r="DHO1" s="281"/>
      <c r="DHP1" s="281"/>
      <c r="DHQ1" s="281"/>
      <c r="DHR1" s="281"/>
      <c r="DHS1" s="281"/>
      <c r="DHT1" s="281"/>
      <c r="DHU1" s="281"/>
      <c r="DHV1" s="281"/>
      <c r="DHW1" s="281"/>
      <c r="DHX1" s="281"/>
      <c r="DHY1" s="281"/>
      <c r="DHZ1" s="281"/>
      <c r="DIA1" s="281"/>
      <c r="DIB1" s="281"/>
      <c r="DIC1" s="281"/>
      <c r="DID1" s="281"/>
      <c r="DIE1" s="281"/>
      <c r="DIF1" s="281"/>
      <c r="DIG1" s="281"/>
      <c r="DIH1" s="281"/>
      <c r="DII1" s="281"/>
      <c r="DIJ1" s="281"/>
      <c r="DIK1" s="281"/>
      <c r="DIL1" s="281"/>
      <c r="DIM1" s="281"/>
      <c r="DIN1" s="281"/>
      <c r="DIO1" s="281"/>
      <c r="DIP1" s="281"/>
      <c r="DIQ1" s="281"/>
      <c r="DIR1" s="281"/>
      <c r="DIS1" s="281"/>
      <c r="DIT1" s="281"/>
      <c r="DIU1" s="281"/>
      <c r="DIV1" s="281"/>
      <c r="DIW1" s="281"/>
      <c r="DIX1" s="281"/>
      <c r="DIY1" s="281"/>
      <c r="DIZ1" s="281"/>
      <c r="DJA1" s="281"/>
      <c r="DJB1" s="281"/>
      <c r="DJC1" s="281"/>
      <c r="DJD1" s="281"/>
      <c r="DJE1" s="281"/>
      <c r="DJF1" s="281"/>
      <c r="DJG1" s="281"/>
      <c r="DJH1" s="281"/>
      <c r="DJI1" s="281"/>
      <c r="DJJ1" s="281"/>
      <c r="DJK1" s="281"/>
      <c r="DJL1" s="281"/>
      <c r="DJM1" s="281"/>
      <c r="DJN1" s="281"/>
      <c r="DJO1" s="281"/>
      <c r="DJP1" s="281"/>
      <c r="DJQ1" s="281"/>
      <c r="DJR1" s="281"/>
      <c r="DJS1" s="281"/>
      <c r="DJT1" s="281"/>
      <c r="DJU1" s="281"/>
      <c r="DJV1" s="281"/>
      <c r="DJW1" s="281"/>
      <c r="DJX1" s="281"/>
      <c r="DJY1" s="281"/>
      <c r="DJZ1" s="281"/>
      <c r="DKA1" s="281"/>
      <c r="DKB1" s="281"/>
      <c r="DKC1" s="281"/>
      <c r="DKD1" s="281"/>
      <c r="DKE1" s="281"/>
      <c r="DKF1" s="281"/>
      <c r="DKG1" s="281"/>
      <c r="DKH1" s="281"/>
      <c r="DKI1" s="281"/>
      <c r="DKJ1" s="281"/>
      <c r="DKK1" s="281"/>
      <c r="DKL1" s="281"/>
      <c r="DKM1" s="281"/>
      <c r="DKN1" s="281"/>
      <c r="DKO1" s="281"/>
      <c r="DKP1" s="281"/>
      <c r="DKQ1" s="281"/>
      <c r="DKR1" s="281"/>
      <c r="DKS1" s="281"/>
      <c r="DKT1" s="281"/>
      <c r="DKU1" s="281"/>
      <c r="DKV1" s="281"/>
      <c r="DKW1" s="281"/>
      <c r="DKX1" s="281"/>
      <c r="DKY1" s="281"/>
      <c r="DKZ1" s="281"/>
      <c r="DLA1" s="281"/>
      <c r="DLB1" s="281"/>
      <c r="DLC1" s="281"/>
      <c r="DLD1" s="281"/>
      <c r="DLE1" s="281"/>
      <c r="DLF1" s="281"/>
      <c r="DLG1" s="281"/>
      <c r="DLH1" s="281"/>
      <c r="DLI1" s="281"/>
      <c r="DLJ1" s="281"/>
      <c r="DLK1" s="281"/>
      <c r="DLL1" s="281"/>
      <c r="DLM1" s="281"/>
      <c r="DLN1" s="281"/>
      <c r="DLO1" s="281"/>
      <c r="DLP1" s="281"/>
      <c r="DLQ1" s="281"/>
      <c r="DLR1" s="281"/>
      <c r="DLS1" s="281"/>
      <c r="DLT1" s="281"/>
      <c r="DLU1" s="281"/>
      <c r="DLV1" s="281"/>
      <c r="DLW1" s="281"/>
      <c r="DLX1" s="281"/>
      <c r="DLY1" s="281"/>
      <c r="DLZ1" s="281"/>
      <c r="DMA1" s="281"/>
      <c r="DMB1" s="281"/>
      <c r="DMC1" s="281"/>
      <c r="DMD1" s="281"/>
      <c r="DME1" s="281"/>
      <c r="DMF1" s="281"/>
      <c r="DMG1" s="281"/>
      <c r="DMH1" s="281"/>
      <c r="DMI1" s="281"/>
      <c r="DMJ1" s="281"/>
      <c r="DMK1" s="281"/>
      <c r="DML1" s="281"/>
      <c r="DMM1" s="281"/>
      <c r="DMN1" s="281"/>
      <c r="DMO1" s="281"/>
      <c r="DMP1" s="281"/>
      <c r="DMQ1" s="281"/>
      <c r="DMR1" s="281"/>
      <c r="DMS1" s="281"/>
      <c r="DMT1" s="281"/>
      <c r="DMU1" s="281"/>
      <c r="DMV1" s="281"/>
      <c r="DMW1" s="281"/>
      <c r="DMX1" s="281"/>
      <c r="DMY1" s="281"/>
      <c r="DMZ1" s="281"/>
      <c r="DNA1" s="281"/>
      <c r="DNB1" s="281"/>
      <c r="DNC1" s="281"/>
      <c r="DND1" s="281"/>
      <c r="DNE1" s="281"/>
      <c r="DNF1" s="281"/>
      <c r="DNG1" s="281"/>
      <c r="DNH1" s="281"/>
      <c r="DNI1" s="281"/>
      <c r="DNJ1" s="281"/>
      <c r="DNK1" s="281"/>
      <c r="DNL1" s="281"/>
      <c r="DNM1" s="281"/>
      <c r="DNN1" s="281"/>
      <c r="DNO1" s="281"/>
      <c r="DNP1" s="281"/>
      <c r="DNQ1" s="281"/>
      <c r="DNR1" s="281"/>
      <c r="DNS1" s="281"/>
      <c r="DNT1" s="281"/>
      <c r="DNU1" s="281"/>
      <c r="DNV1" s="281"/>
      <c r="DNW1" s="281"/>
      <c r="DNX1" s="281"/>
      <c r="DNY1" s="281"/>
      <c r="DNZ1" s="281"/>
      <c r="DOA1" s="281"/>
      <c r="DOB1" s="281"/>
      <c r="DOC1" s="281"/>
      <c r="DOD1" s="281"/>
      <c r="DOE1" s="281"/>
      <c r="DOF1" s="281"/>
      <c r="DOG1" s="281"/>
      <c r="DOH1" s="281"/>
      <c r="DOI1" s="281"/>
      <c r="DOJ1" s="281"/>
      <c r="DOK1" s="281"/>
      <c r="DOL1" s="281"/>
      <c r="DOM1" s="281"/>
      <c r="DON1" s="281"/>
      <c r="DOO1" s="281"/>
      <c r="DOP1" s="281"/>
      <c r="DOQ1" s="281"/>
      <c r="DOR1" s="281"/>
      <c r="DOS1" s="281"/>
      <c r="DOT1" s="281"/>
      <c r="DOU1" s="281"/>
      <c r="DOV1" s="281"/>
      <c r="DOW1" s="281"/>
      <c r="DOX1" s="281"/>
      <c r="DOY1" s="281"/>
      <c r="DOZ1" s="281"/>
      <c r="DPA1" s="281"/>
      <c r="DPB1" s="281"/>
      <c r="DPC1" s="281"/>
      <c r="DPD1" s="281"/>
      <c r="DPE1" s="281"/>
      <c r="DPF1" s="281"/>
      <c r="DPG1" s="281"/>
      <c r="DPH1" s="281"/>
      <c r="DPI1" s="281"/>
      <c r="DPJ1" s="281"/>
      <c r="DPK1" s="281"/>
      <c r="DPL1" s="281"/>
      <c r="DPM1" s="281"/>
      <c r="DPN1" s="281"/>
      <c r="DPO1" s="281"/>
      <c r="DPP1" s="281"/>
      <c r="DPQ1" s="281"/>
      <c r="DPR1" s="281"/>
      <c r="DPS1" s="281"/>
      <c r="DPT1" s="281"/>
      <c r="DPU1" s="281"/>
      <c r="DPV1" s="281"/>
      <c r="DPW1" s="281"/>
      <c r="DPX1" s="281"/>
      <c r="DPY1" s="281"/>
      <c r="DPZ1" s="281"/>
      <c r="DQA1" s="281"/>
      <c r="DQB1" s="281"/>
      <c r="DQC1" s="281"/>
      <c r="DQD1" s="281"/>
      <c r="DQE1" s="281"/>
      <c r="DQF1" s="281"/>
      <c r="DQG1" s="281"/>
      <c r="DQH1" s="281"/>
      <c r="DQI1" s="281"/>
      <c r="DQJ1" s="281"/>
      <c r="DQK1" s="281"/>
      <c r="DQL1" s="281"/>
      <c r="DQM1" s="281"/>
      <c r="DQN1" s="281"/>
      <c r="DQO1" s="281"/>
      <c r="DQP1" s="281"/>
      <c r="DQQ1" s="281"/>
      <c r="DQR1" s="281"/>
      <c r="DQS1" s="281"/>
      <c r="DQT1" s="281"/>
      <c r="DQU1" s="281"/>
      <c r="DQV1" s="281"/>
      <c r="DQW1" s="281"/>
      <c r="DQX1" s="281"/>
      <c r="DQY1" s="281"/>
      <c r="DQZ1" s="281"/>
      <c r="DRA1" s="281"/>
      <c r="DRB1" s="281"/>
      <c r="DRC1" s="281"/>
      <c r="DRD1" s="281"/>
      <c r="DRE1" s="281"/>
      <c r="DRF1" s="281"/>
      <c r="DRG1" s="281"/>
      <c r="DRH1" s="281"/>
      <c r="DRI1" s="281"/>
      <c r="DRJ1" s="281"/>
      <c r="DRK1" s="281"/>
      <c r="DRL1" s="281"/>
      <c r="DRM1" s="281"/>
      <c r="DRN1" s="281"/>
      <c r="DRO1" s="281"/>
      <c r="DRP1" s="281"/>
      <c r="DRQ1" s="281"/>
      <c r="DRR1" s="281"/>
      <c r="DRS1" s="281"/>
      <c r="DRT1" s="281"/>
      <c r="DRU1" s="281"/>
      <c r="DRV1" s="281"/>
      <c r="DRW1" s="281"/>
      <c r="DRX1" s="281"/>
      <c r="DRY1" s="281"/>
      <c r="DRZ1" s="281"/>
      <c r="DSA1" s="281"/>
      <c r="DSB1" s="281"/>
      <c r="DSC1" s="281"/>
      <c r="DSD1" s="281"/>
      <c r="DSE1" s="281"/>
      <c r="DSF1" s="281"/>
      <c r="DSG1" s="281"/>
      <c r="DSH1" s="281"/>
      <c r="DSI1" s="281"/>
      <c r="DSJ1" s="281"/>
      <c r="DSK1" s="281"/>
      <c r="DSL1" s="281"/>
      <c r="DSM1" s="281"/>
      <c r="DSN1" s="281"/>
      <c r="DSO1" s="281"/>
      <c r="DSP1" s="281"/>
      <c r="DSQ1" s="281"/>
      <c r="DSR1" s="281"/>
      <c r="DSS1" s="281"/>
      <c r="DST1" s="281"/>
      <c r="DSU1" s="281"/>
      <c r="DSV1" s="281"/>
      <c r="DSW1" s="281"/>
      <c r="DSX1" s="281"/>
      <c r="DSY1" s="281"/>
      <c r="DSZ1" s="281"/>
      <c r="DTA1" s="281"/>
      <c r="DTB1" s="281"/>
      <c r="DTC1" s="281"/>
      <c r="DTD1" s="281"/>
      <c r="DTE1" s="281"/>
      <c r="DTF1" s="281"/>
      <c r="DTG1" s="281"/>
      <c r="DTH1" s="281"/>
      <c r="DTI1" s="281"/>
      <c r="DTJ1" s="281"/>
      <c r="DTK1" s="281"/>
      <c r="DTL1" s="281"/>
      <c r="DTM1" s="281"/>
      <c r="DTN1" s="281"/>
      <c r="DTO1" s="281"/>
      <c r="DTP1" s="281"/>
      <c r="DTQ1" s="281"/>
      <c r="DTR1" s="281"/>
      <c r="DTS1" s="281"/>
      <c r="DTT1" s="281"/>
      <c r="DTU1" s="281"/>
      <c r="DTV1" s="281"/>
      <c r="DTW1" s="281"/>
      <c r="DTX1" s="281"/>
      <c r="DTY1" s="281"/>
      <c r="DTZ1" s="281"/>
      <c r="DUA1" s="281"/>
      <c r="DUB1" s="281"/>
      <c r="DUC1" s="281"/>
      <c r="DUD1" s="281"/>
      <c r="DUE1" s="281"/>
      <c r="DUF1" s="281"/>
      <c r="DUG1" s="281"/>
      <c r="DUH1" s="281"/>
      <c r="DUI1" s="281"/>
      <c r="DUJ1" s="281"/>
      <c r="DUK1" s="281"/>
      <c r="DUL1" s="281"/>
      <c r="DUM1" s="281"/>
      <c r="DUN1" s="281"/>
      <c r="DUO1" s="281"/>
      <c r="DUP1" s="281"/>
      <c r="DUQ1" s="281"/>
      <c r="DUR1" s="281"/>
      <c r="DUS1" s="281"/>
      <c r="DUT1" s="281"/>
      <c r="DUU1" s="281"/>
      <c r="DUV1" s="281"/>
      <c r="DUW1" s="281"/>
      <c r="DUX1" s="281"/>
      <c r="DUY1" s="281"/>
      <c r="DUZ1" s="281"/>
      <c r="DVA1" s="281"/>
      <c r="DVB1" s="281"/>
      <c r="DVC1" s="281"/>
      <c r="DVD1" s="281"/>
      <c r="DVE1" s="281"/>
      <c r="DVF1" s="281"/>
      <c r="DVG1" s="281"/>
      <c r="DVH1" s="281"/>
      <c r="DVI1" s="281"/>
      <c r="DVJ1" s="281"/>
      <c r="DVK1" s="281"/>
      <c r="DVL1" s="281"/>
      <c r="DVM1" s="281"/>
      <c r="DVN1" s="281"/>
      <c r="DVO1" s="281"/>
      <c r="DVP1" s="281"/>
      <c r="DVQ1" s="281"/>
      <c r="DVR1" s="281"/>
      <c r="DVS1" s="281"/>
      <c r="DVT1" s="281"/>
      <c r="DVU1" s="281"/>
      <c r="DVV1" s="281"/>
      <c r="DVW1" s="281"/>
      <c r="DVX1" s="281"/>
      <c r="DVY1" s="281"/>
      <c r="DVZ1" s="281"/>
      <c r="DWA1" s="281"/>
      <c r="DWB1" s="281"/>
      <c r="DWC1" s="281"/>
      <c r="DWD1" s="281"/>
      <c r="DWE1" s="281"/>
      <c r="DWF1" s="281"/>
      <c r="DWG1" s="281"/>
      <c r="DWH1" s="281"/>
      <c r="DWI1" s="281"/>
      <c r="DWJ1" s="281"/>
      <c r="DWK1" s="281"/>
      <c r="DWL1" s="281"/>
      <c r="DWM1" s="281"/>
      <c r="DWN1" s="281"/>
      <c r="DWO1" s="281"/>
      <c r="DWP1" s="281"/>
      <c r="DWQ1" s="281"/>
      <c r="DWR1" s="281"/>
      <c r="DWS1" s="281"/>
      <c r="DWT1" s="281"/>
      <c r="DWU1" s="281"/>
      <c r="DWV1" s="281"/>
      <c r="DWW1" s="281"/>
      <c r="DWX1" s="281"/>
      <c r="DWY1" s="281"/>
      <c r="DWZ1" s="281"/>
      <c r="DXA1" s="281"/>
      <c r="DXB1" s="281"/>
      <c r="DXC1" s="281"/>
      <c r="DXD1" s="281"/>
      <c r="DXE1" s="281"/>
      <c r="DXF1" s="281"/>
      <c r="DXG1" s="281"/>
      <c r="DXH1" s="281"/>
      <c r="DXI1" s="281"/>
      <c r="DXJ1" s="281"/>
      <c r="DXK1" s="281"/>
      <c r="DXL1" s="281"/>
      <c r="DXM1" s="281"/>
      <c r="DXN1" s="281"/>
      <c r="DXO1" s="281"/>
      <c r="DXP1" s="281"/>
      <c r="DXQ1" s="281"/>
      <c r="DXR1" s="281"/>
      <c r="DXS1" s="281"/>
      <c r="DXT1" s="281"/>
      <c r="DXU1" s="281"/>
      <c r="DXV1" s="281"/>
      <c r="DXW1" s="281"/>
      <c r="DXX1" s="281"/>
      <c r="DXY1" s="281"/>
      <c r="DXZ1" s="281"/>
      <c r="DYA1" s="281"/>
      <c r="DYB1" s="281"/>
      <c r="DYC1" s="281"/>
      <c r="DYD1" s="281"/>
      <c r="DYE1" s="281"/>
      <c r="DYF1" s="281"/>
      <c r="DYG1" s="281"/>
      <c r="DYH1" s="281"/>
      <c r="DYI1" s="281"/>
      <c r="DYJ1" s="281"/>
      <c r="DYK1" s="281"/>
      <c r="DYL1" s="281"/>
      <c r="DYM1" s="281"/>
      <c r="DYN1" s="281"/>
      <c r="DYO1" s="281"/>
      <c r="DYP1" s="281"/>
      <c r="DYQ1" s="281"/>
      <c r="DYR1" s="281"/>
      <c r="DYS1" s="281"/>
      <c r="DYT1" s="281"/>
      <c r="DYU1" s="281"/>
      <c r="DYV1" s="281"/>
      <c r="DYW1" s="281"/>
      <c r="DYX1" s="281"/>
      <c r="DYY1" s="281"/>
      <c r="DYZ1" s="281"/>
      <c r="DZA1" s="281"/>
      <c r="DZB1" s="281"/>
      <c r="DZC1" s="281"/>
      <c r="DZD1" s="281"/>
      <c r="DZE1" s="281"/>
      <c r="DZF1" s="281"/>
      <c r="DZG1" s="281"/>
      <c r="DZH1" s="281"/>
      <c r="DZI1" s="281"/>
      <c r="DZJ1" s="281"/>
      <c r="DZK1" s="281"/>
      <c r="DZL1" s="281"/>
      <c r="DZM1" s="281"/>
      <c r="DZN1" s="281"/>
      <c r="DZO1" s="281"/>
      <c r="DZP1" s="281"/>
      <c r="DZQ1" s="281"/>
      <c r="DZR1" s="281"/>
      <c r="DZS1" s="281"/>
      <c r="DZT1" s="281"/>
      <c r="DZU1" s="281"/>
      <c r="DZV1" s="281"/>
      <c r="DZW1" s="281"/>
      <c r="DZX1" s="281"/>
      <c r="DZY1" s="281"/>
      <c r="DZZ1" s="281"/>
      <c r="EAA1" s="281"/>
      <c r="EAB1" s="281"/>
      <c r="EAC1" s="281"/>
      <c r="EAD1" s="281"/>
      <c r="EAE1" s="281"/>
      <c r="EAF1" s="281"/>
      <c r="EAG1" s="281"/>
      <c r="EAH1" s="281"/>
      <c r="EAI1" s="281"/>
      <c r="EAJ1" s="281"/>
      <c r="EAK1" s="281"/>
      <c r="EAL1" s="281"/>
      <c r="EAM1" s="281"/>
      <c r="EAN1" s="281"/>
      <c r="EAO1" s="281"/>
      <c r="EAP1" s="281"/>
      <c r="EAQ1" s="281"/>
      <c r="EAR1" s="281"/>
      <c r="EAS1" s="281"/>
      <c r="EAT1" s="281"/>
      <c r="EAU1" s="281"/>
      <c r="EAV1" s="281"/>
      <c r="EAW1" s="281"/>
      <c r="EAX1" s="281"/>
      <c r="EAY1" s="281"/>
      <c r="EAZ1" s="281"/>
      <c r="EBA1" s="281"/>
      <c r="EBB1" s="281"/>
      <c r="EBC1" s="281"/>
      <c r="EBD1" s="281"/>
      <c r="EBE1" s="281"/>
      <c r="EBF1" s="281"/>
      <c r="EBG1" s="281"/>
      <c r="EBH1" s="281"/>
      <c r="EBI1" s="281"/>
      <c r="EBJ1" s="281"/>
      <c r="EBK1" s="281"/>
      <c r="EBL1" s="281"/>
      <c r="EBM1" s="281"/>
      <c r="EBN1" s="281"/>
      <c r="EBO1" s="281"/>
      <c r="EBP1" s="281"/>
      <c r="EBQ1" s="281"/>
      <c r="EBR1" s="281"/>
      <c r="EBS1" s="281"/>
      <c r="EBT1" s="281"/>
      <c r="EBU1" s="281"/>
      <c r="EBV1" s="281"/>
      <c r="EBW1" s="281"/>
      <c r="EBX1" s="281"/>
      <c r="EBY1" s="281"/>
      <c r="EBZ1" s="281"/>
      <c r="ECA1" s="281"/>
      <c r="ECB1" s="281"/>
      <c r="ECC1" s="281"/>
      <c r="ECD1" s="281"/>
      <c r="ECE1" s="281"/>
      <c r="ECF1" s="281"/>
      <c r="ECG1" s="281"/>
      <c r="ECH1" s="281"/>
      <c r="ECI1" s="281"/>
      <c r="ECJ1" s="281"/>
      <c r="ECK1" s="281"/>
      <c r="ECL1" s="281"/>
      <c r="ECM1" s="281"/>
      <c r="ECN1" s="281"/>
      <c r="ECO1" s="281"/>
      <c r="ECP1" s="281"/>
      <c r="ECQ1" s="281"/>
      <c r="ECR1" s="281"/>
      <c r="ECS1" s="281"/>
      <c r="ECT1" s="281"/>
      <c r="ECU1" s="281"/>
      <c r="ECV1" s="281"/>
      <c r="ECW1" s="281"/>
      <c r="ECX1" s="281"/>
      <c r="ECY1" s="281"/>
      <c r="ECZ1" s="281"/>
      <c r="EDA1" s="281"/>
      <c r="EDB1" s="281"/>
      <c r="EDC1" s="281"/>
      <c r="EDD1" s="281"/>
      <c r="EDE1" s="281"/>
      <c r="EDF1" s="281"/>
      <c r="EDG1" s="281"/>
      <c r="EDH1" s="281"/>
      <c r="EDI1" s="281"/>
      <c r="EDJ1" s="281"/>
      <c r="EDK1" s="281"/>
      <c r="EDL1" s="281"/>
      <c r="EDM1" s="281"/>
      <c r="EDN1" s="281"/>
      <c r="EDO1" s="281"/>
      <c r="EDP1" s="281"/>
      <c r="EDQ1" s="281"/>
      <c r="EDR1" s="281"/>
      <c r="EDS1" s="281"/>
      <c r="EDT1" s="281"/>
      <c r="EDU1" s="281"/>
      <c r="EDV1" s="281"/>
      <c r="EDW1" s="281"/>
      <c r="EDX1" s="281"/>
      <c r="EDY1" s="281"/>
      <c r="EDZ1" s="281"/>
      <c r="EEA1" s="281"/>
      <c r="EEB1" s="281"/>
      <c r="EEC1" s="281"/>
      <c r="EED1" s="281"/>
      <c r="EEE1" s="281"/>
      <c r="EEF1" s="281"/>
      <c r="EEG1" s="281"/>
      <c r="EEH1" s="281"/>
      <c r="EEI1" s="281"/>
      <c r="EEJ1" s="281"/>
      <c r="EEK1" s="281"/>
      <c r="EEL1" s="281"/>
      <c r="EEM1" s="281"/>
      <c r="EEN1" s="281"/>
      <c r="EEO1" s="281"/>
      <c r="EEP1" s="281"/>
      <c r="EEQ1" s="281"/>
      <c r="EER1" s="281"/>
      <c r="EES1" s="281"/>
      <c r="EET1" s="281"/>
      <c r="EEU1" s="281"/>
      <c r="EEV1" s="281"/>
      <c r="EEW1" s="281"/>
      <c r="EEX1" s="281"/>
      <c r="EEY1" s="281"/>
      <c r="EEZ1" s="281"/>
      <c r="EFA1" s="281"/>
      <c r="EFB1" s="281"/>
      <c r="EFC1" s="281"/>
      <c r="EFD1" s="281"/>
      <c r="EFE1" s="281"/>
      <c r="EFF1" s="281"/>
      <c r="EFG1" s="281"/>
      <c r="EFH1" s="281"/>
      <c r="EFI1" s="281"/>
      <c r="EFJ1" s="281"/>
      <c r="EFK1" s="281"/>
      <c r="EFL1" s="281"/>
      <c r="EFM1" s="281"/>
      <c r="EFN1" s="281"/>
      <c r="EFO1" s="281"/>
      <c r="EFP1" s="281"/>
      <c r="EFQ1" s="281"/>
      <c r="EFR1" s="281"/>
      <c r="EFS1" s="281"/>
      <c r="EFT1" s="281"/>
      <c r="EFU1" s="281"/>
      <c r="EFV1" s="281"/>
      <c r="EFW1" s="281"/>
      <c r="EFX1" s="281"/>
      <c r="EFY1" s="281"/>
      <c r="EFZ1" s="281"/>
      <c r="EGA1" s="281"/>
      <c r="EGB1" s="281"/>
      <c r="EGC1" s="281"/>
      <c r="EGD1" s="281"/>
      <c r="EGE1" s="281"/>
      <c r="EGF1" s="281"/>
      <c r="EGG1" s="281"/>
      <c r="EGH1" s="281"/>
      <c r="EGI1" s="281"/>
      <c r="EGJ1" s="281"/>
      <c r="EGK1" s="281"/>
      <c r="EGL1" s="281"/>
      <c r="EGM1" s="281"/>
      <c r="EGN1" s="281"/>
      <c r="EGO1" s="281"/>
      <c r="EGP1" s="281"/>
      <c r="EGQ1" s="281"/>
      <c r="EGR1" s="281"/>
      <c r="EGS1" s="281"/>
      <c r="EGT1" s="281"/>
      <c r="EGU1" s="281"/>
      <c r="EGV1" s="281"/>
      <c r="EGW1" s="281"/>
      <c r="EGX1" s="281"/>
      <c r="EGY1" s="281"/>
      <c r="EGZ1" s="281"/>
      <c r="EHA1" s="281"/>
      <c r="EHB1" s="281"/>
      <c r="EHC1" s="281"/>
      <c r="EHD1" s="281"/>
      <c r="EHE1" s="281"/>
      <c r="EHF1" s="281"/>
      <c r="EHG1" s="281"/>
      <c r="EHH1" s="281"/>
      <c r="EHI1" s="281"/>
      <c r="EHJ1" s="281"/>
      <c r="EHK1" s="281"/>
      <c r="EHL1" s="281"/>
      <c r="EHM1" s="281"/>
      <c r="EHN1" s="281"/>
      <c r="EHO1" s="281"/>
      <c r="EHP1" s="281"/>
      <c r="EHQ1" s="281"/>
      <c r="EHR1" s="281"/>
      <c r="EHS1" s="281"/>
      <c r="EHT1" s="281"/>
      <c r="EHU1" s="281"/>
      <c r="EHV1" s="281"/>
      <c r="EHW1" s="281"/>
      <c r="EHX1" s="281"/>
      <c r="EHY1" s="281"/>
      <c r="EHZ1" s="281"/>
      <c r="EIA1" s="281"/>
      <c r="EIB1" s="281"/>
      <c r="EIC1" s="281"/>
      <c r="EID1" s="281"/>
      <c r="EIE1" s="281"/>
      <c r="EIF1" s="281"/>
      <c r="EIG1" s="281"/>
      <c r="EIH1" s="281"/>
      <c r="EII1" s="281"/>
      <c r="EIJ1" s="281"/>
      <c r="EIK1" s="281"/>
      <c r="EIL1" s="281"/>
      <c r="EIM1" s="281"/>
      <c r="EIN1" s="281"/>
      <c r="EIO1" s="281"/>
      <c r="EIP1" s="281"/>
      <c r="EIQ1" s="281"/>
      <c r="EIR1" s="281"/>
      <c r="EIS1" s="281"/>
      <c r="EIT1" s="281"/>
      <c r="EIU1" s="281"/>
      <c r="EIV1" s="281"/>
      <c r="EIW1" s="281"/>
      <c r="EIX1" s="281"/>
      <c r="EIY1" s="281"/>
      <c r="EIZ1" s="281"/>
      <c r="EJA1" s="281"/>
      <c r="EJB1" s="281"/>
      <c r="EJC1" s="281"/>
      <c r="EJD1" s="281"/>
      <c r="EJE1" s="281"/>
      <c r="EJF1" s="281"/>
      <c r="EJG1" s="281"/>
      <c r="EJH1" s="281"/>
      <c r="EJI1" s="281"/>
      <c r="EJJ1" s="281"/>
      <c r="EJK1" s="281"/>
      <c r="EJL1" s="281"/>
      <c r="EJM1" s="281"/>
      <c r="EJN1" s="281"/>
      <c r="EJO1" s="281"/>
      <c r="EJP1" s="281"/>
      <c r="EJQ1" s="281"/>
      <c r="EJR1" s="281"/>
      <c r="EJS1" s="281"/>
      <c r="EJT1" s="281"/>
      <c r="EJU1" s="281"/>
      <c r="EJV1" s="281"/>
      <c r="EJW1" s="281"/>
      <c r="EJX1" s="281"/>
      <c r="EJY1" s="281"/>
      <c r="EJZ1" s="281"/>
      <c r="EKA1" s="281"/>
      <c r="EKB1" s="281"/>
      <c r="EKC1" s="281"/>
      <c r="EKD1" s="281"/>
      <c r="EKE1" s="281"/>
      <c r="EKF1" s="281"/>
      <c r="EKG1" s="281"/>
      <c r="EKH1" s="281"/>
      <c r="EKI1" s="281"/>
      <c r="EKJ1" s="281"/>
      <c r="EKK1" s="281"/>
      <c r="EKL1" s="281"/>
      <c r="EKM1" s="281"/>
      <c r="EKN1" s="281"/>
      <c r="EKO1" s="281"/>
      <c r="EKP1" s="281"/>
      <c r="EKQ1" s="281"/>
      <c r="EKR1" s="281"/>
      <c r="EKS1" s="281"/>
      <c r="EKT1" s="281"/>
      <c r="EKU1" s="281"/>
      <c r="EKV1" s="281"/>
      <c r="EKW1" s="281"/>
      <c r="EKX1" s="281"/>
      <c r="EKY1" s="281"/>
      <c r="EKZ1" s="281"/>
      <c r="ELA1" s="281"/>
      <c r="ELB1" s="281"/>
      <c r="ELC1" s="281"/>
      <c r="ELD1" s="281"/>
      <c r="ELE1" s="281"/>
      <c r="ELF1" s="281"/>
      <c r="ELG1" s="281"/>
      <c r="ELH1" s="281"/>
      <c r="ELI1" s="281"/>
      <c r="ELJ1" s="281"/>
      <c r="ELK1" s="281"/>
      <c r="ELL1" s="281"/>
      <c r="ELM1" s="281"/>
      <c r="ELN1" s="281"/>
      <c r="ELO1" s="281"/>
      <c r="ELP1" s="281"/>
      <c r="ELQ1" s="281"/>
      <c r="ELR1" s="281"/>
      <c r="ELS1" s="281"/>
      <c r="ELT1" s="281"/>
      <c r="ELU1" s="281"/>
      <c r="ELV1" s="281"/>
      <c r="ELW1" s="281"/>
      <c r="ELX1" s="281"/>
      <c r="ELY1" s="281"/>
      <c r="ELZ1" s="281"/>
      <c r="EMA1" s="281"/>
      <c r="EMB1" s="281"/>
      <c r="EMC1" s="281"/>
      <c r="EMD1" s="281"/>
      <c r="EME1" s="281"/>
      <c r="EMF1" s="281"/>
      <c r="EMG1" s="281"/>
      <c r="EMH1" s="281"/>
      <c r="EMI1" s="281"/>
      <c r="EMJ1" s="281"/>
      <c r="EMK1" s="281"/>
      <c r="EML1" s="281"/>
      <c r="EMM1" s="281"/>
      <c r="EMN1" s="281"/>
      <c r="EMO1" s="281"/>
      <c r="EMP1" s="281"/>
      <c r="EMQ1" s="281"/>
      <c r="EMR1" s="281"/>
      <c r="EMS1" s="281"/>
      <c r="EMT1" s="281"/>
      <c r="EMU1" s="281"/>
      <c r="EMV1" s="281"/>
      <c r="EMW1" s="281"/>
      <c r="EMX1" s="281"/>
      <c r="EMY1" s="281"/>
      <c r="EMZ1" s="281"/>
      <c r="ENA1" s="281"/>
      <c r="ENB1" s="281"/>
      <c r="ENC1" s="281"/>
      <c r="END1" s="281"/>
      <c r="ENE1" s="281"/>
      <c r="ENF1" s="281"/>
      <c r="ENG1" s="281"/>
      <c r="ENH1" s="281"/>
      <c r="ENI1" s="281"/>
      <c r="ENJ1" s="281"/>
      <c r="ENK1" s="281"/>
      <c r="ENL1" s="281"/>
      <c r="ENM1" s="281"/>
      <c r="ENN1" s="281"/>
      <c r="ENO1" s="281"/>
      <c r="ENP1" s="281"/>
      <c r="ENQ1" s="281"/>
      <c r="ENR1" s="281"/>
      <c r="ENS1" s="281"/>
      <c r="ENT1" s="281"/>
      <c r="ENU1" s="281"/>
      <c r="ENV1" s="281"/>
      <c r="ENW1" s="281"/>
      <c r="ENX1" s="281"/>
      <c r="ENY1" s="281"/>
      <c r="ENZ1" s="281"/>
      <c r="EOA1" s="281"/>
      <c r="EOB1" s="281"/>
      <c r="EOC1" s="281"/>
      <c r="EOD1" s="281"/>
      <c r="EOE1" s="281"/>
      <c r="EOF1" s="281"/>
      <c r="EOG1" s="281"/>
      <c r="EOH1" s="281"/>
      <c r="EOI1" s="281"/>
      <c r="EOJ1" s="281"/>
      <c r="EOK1" s="281"/>
      <c r="EOL1" s="281"/>
      <c r="EOM1" s="281"/>
      <c r="EON1" s="281"/>
      <c r="EOO1" s="281"/>
      <c r="EOP1" s="281"/>
      <c r="EOQ1" s="281"/>
      <c r="EOR1" s="281"/>
      <c r="EOS1" s="281"/>
      <c r="EOT1" s="281"/>
      <c r="EOU1" s="281"/>
      <c r="EOV1" s="281"/>
      <c r="EOW1" s="281"/>
      <c r="EOX1" s="281"/>
      <c r="EOY1" s="281"/>
      <c r="EOZ1" s="281"/>
      <c r="EPA1" s="281"/>
      <c r="EPB1" s="281"/>
      <c r="EPC1" s="281"/>
      <c r="EPD1" s="281"/>
      <c r="EPE1" s="281"/>
      <c r="EPF1" s="281"/>
      <c r="EPG1" s="281"/>
      <c r="EPH1" s="281"/>
      <c r="EPI1" s="281"/>
      <c r="EPJ1" s="281"/>
      <c r="EPK1" s="281"/>
      <c r="EPL1" s="281"/>
      <c r="EPM1" s="281"/>
      <c r="EPN1" s="281"/>
      <c r="EPO1" s="281"/>
      <c r="EPP1" s="281"/>
      <c r="EPQ1" s="281"/>
      <c r="EPR1" s="281"/>
      <c r="EPS1" s="281"/>
      <c r="EPT1" s="281"/>
      <c r="EPU1" s="281"/>
      <c r="EPV1" s="281"/>
      <c r="EPW1" s="281"/>
      <c r="EPX1" s="281"/>
      <c r="EPY1" s="281"/>
      <c r="EPZ1" s="281"/>
      <c r="EQA1" s="281"/>
      <c r="EQB1" s="281"/>
      <c r="EQC1" s="281"/>
      <c r="EQD1" s="281"/>
      <c r="EQE1" s="281"/>
      <c r="EQF1" s="281"/>
      <c r="EQG1" s="281"/>
      <c r="EQH1" s="281"/>
      <c r="EQI1" s="281"/>
      <c r="EQJ1" s="281"/>
      <c r="EQK1" s="281"/>
      <c r="EQL1" s="281"/>
      <c r="EQM1" s="281"/>
      <c r="EQN1" s="281"/>
      <c r="EQO1" s="281"/>
      <c r="EQP1" s="281"/>
      <c r="EQQ1" s="281"/>
      <c r="EQR1" s="281"/>
      <c r="EQS1" s="281"/>
      <c r="EQT1" s="281"/>
      <c r="EQU1" s="281"/>
      <c r="EQV1" s="281"/>
      <c r="EQW1" s="281"/>
      <c r="EQX1" s="281"/>
      <c r="EQY1" s="281"/>
      <c r="EQZ1" s="281"/>
      <c r="ERA1" s="281"/>
      <c r="ERB1" s="281"/>
      <c r="ERC1" s="281"/>
      <c r="ERD1" s="281"/>
      <c r="ERE1" s="281"/>
      <c r="ERF1" s="281"/>
      <c r="ERG1" s="281"/>
      <c r="ERH1" s="281"/>
      <c r="ERI1" s="281"/>
      <c r="ERJ1" s="281"/>
      <c r="ERK1" s="281"/>
      <c r="ERL1" s="281"/>
      <c r="ERM1" s="281"/>
      <c r="ERN1" s="281"/>
      <c r="ERO1" s="281"/>
      <c r="ERP1" s="281"/>
      <c r="ERQ1" s="281"/>
      <c r="ERR1" s="281"/>
      <c r="ERS1" s="281"/>
      <c r="ERT1" s="281"/>
      <c r="ERU1" s="281"/>
      <c r="ERV1" s="281"/>
      <c r="ERW1" s="281"/>
      <c r="ERX1" s="281"/>
      <c r="ERY1" s="281"/>
      <c r="ERZ1" s="281"/>
      <c r="ESA1" s="281"/>
      <c r="ESB1" s="281"/>
      <c r="ESC1" s="281"/>
      <c r="ESD1" s="281"/>
      <c r="ESE1" s="281"/>
      <c r="ESF1" s="281"/>
      <c r="ESG1" s="281"/>
      <c r="ESH1" s="281"/>
      <c r="ESI1" s="281"/>
      <c r="ESJ1" s="281"/>
      <c r="ESK1" s="281"/>
      <c r="ESL1" s="281"/>
      <c r="ESM1" s="281"/>
      <c r="ESN1" s="281"/>
      <c r="ESO1" s="281"/>
      <c r="ESP1" s="281"/>
      <c r="ESQ1" s="281"/>
      <c r="ESR1" s="281"/>
      <c r="ESS1" s="281"/>
      <c r="EST1" s="281"/>
      <c r="ESU1" s="281"/>
      <c r="ESV1" s="281"/>
      <c r="ESW1" s="281"/>
      <c r="ESX1" s="281"/>
      <c r="ESY1" s="281"/>
      <c r="ESZ1" s="281"/>
      <c r="ETA1" s="281"/>
      <c r="ETB1" s="281"/>
      <c r="ETC1" s="281"/>
      <c r="ETD1" s="281"/>
      <c r="ETE1" s="281"/>
      <c r="ETF1" s="281"/>
      <c r="ETG1" s="281"/>
      <c r="ETH1" s="281"/>
      <c r="ETI1" s="281"/>
      <c r="ETJ1" s="281"/>
      <c r="ETK1" s="281"/>
      <c r="ETL1" s="281"/>
      <c r="ETM1" s="281"/>
      <c r="ETN1" s="281"/>
      <c r="ETO1" s="281"/>
      <c r="ETP1" s="281"/>
      <c r="ETQ1" s="281"/>
      <c r="ETR1" s="281"/>
      <c r="ETS1" s="281"/>
      <c r="ETT1" s="281"/>
      <c r="ETU1" s="281"/>
      <c r="ETV1" s="281"/>
      <c r="ETW1" s="281"/>
      <c r="ETX1" s="281"/>
      <c r="ETY1" s="281"/>
      <c r="ETZ1" s="281"/>
      <c r="EUA1" s="281"/>
      <c r="EUB1" s="281"/>
      <c r="EUC1" s="281"/>
      <c r="EUD1" s="281"/>
      <c r="EUE1" s="281"/>
      <c r="EUF1" s="281"/>
      <c r="EUG1" s="281"/>
      <c r="EUH1" s="281"/>
      <c r="EUI1" s="281"/>
      <c r="EUJ1" s="281"/>
      <c r="EUK1" s="281"/>
      <c r="EUL1" s="281"/>
      <c r="EUM1" s="281"/>
      <c r="EUN1" s="281"/>
      <c r="EUO1" s="281"/>
      <c r="EUP1" s="281"/>
      <c r="EUQ1" s="281"/>
      <c r="EUR1" s="281"/>
      <c r="EUS1" s="281"/>
      <c r="EUT1" s="281"/>
      <c r="EUU1" s="281"/>
      <c r="EUV1" s="281"/>
      <c r="EUW1" s="281"/>
      <c r="EUX1" s="281"/>
      <c r="EUY1" s="281"/>
      <c r="EUZ1" s="281"/>
      <c r="EVA1" s="281"/>
      <c r="EVB1" s="281"/>
      <c r="EVC1" s="281"/>
      <c r="EVD1" s="281"/>
      <c r="EVE1" s="281"/>
      <c r="EVF1" s="281"/>
      <c r="EVG1" s="281"/>
      <c r="EVH1" s="281"/>
      <c r="EVI1" s="281"/>
      <c r="EVJ1" s="281"/>
      <c r="EVK1" s="281"/>
      <c r="EVL1" s="281"/>
      <c r="EVM1" s="281"/>
      <c r="EVN1" s="281"/>
      <c r="EVO1" s="281"/>
      <c r="EVP1" s="281"/>
      <c r="EVQ1" s="281"/>
      <c r="EVR1" s="281"/>
      <c r="EVS1" s="281"/>
      <c r="EVT1" s="281"/>
      <c r="EVU1" s="281"/>
      <c r="EVV1" s="281"/>
      <c r="EVW1" s="281"/>
      <c r="EVX1" s="281"/>
      <c r="EVY1" s="281"/>
      <c r="EVZ1" s="281"/>
      <c r="EWA1" s="281"/>
      <c r="EWB1" s="281"/>
      <c r="EWC1" s="281"/>
      <c r="EWD1" s="281"/>
      <c r="EWE1" s="281"/>
      <c r="EWF1" s="281"/>
      <c r="EWG1" s="281"/>
      <c r="EWH1" s="281"/>
      <c r="EWI1" s="281"/>
      <c r="EWJ1" s="281"/>
      <c r="EWK1" s="281"/>
      <c r="EWL1" s="281"/>
      <c r="EWM1" s="281"/>
      <c r="EWN1" s="281"/>
      <c r="EWO1" s="281"/>
      <c r="EWP1" s="281"/>
      <c r="EWQ1" s="281"/>
      <c r="EWR1" s="281"/>
      <c r="EWS1" s="281"/>
      <c r="EWT1" s="281"/>
      <c r="EWU1" s="281"/>
      <c r="EWV1" s="281"/>
      <c r="EWW1" s="281"/>
      <c r="EWX1" s="281"/>
      <c r="EWY1" s="281"/>
      <c r="EWZ1" s="281"/>
      <c r="EXA1" s="281"/>
      <c r="EXB1" s="281"/>
      <c r="EXC1" s="281"/>
      <c r="EXD1" s="281"/>
      <c r="EXE1" s="281"/>
      <c r="EXF1" s="281"/>
      <c r="EXG1" s="281"/>
      <c r="EXH1" s="281"/>
      <c r="EXI1" s="281"/>
      <c r="EXJ1" s="281"/>
      <c r="EXK1" s="281"/>
      <c r="EXL1" s="281"/>
      <c r="EXM1" s="281"/>
      <c r="EXN1" s="281"/>
      <c r="EXO1" s="281"/>
      <c r="EXP1" s="281"/>
      <c r="EXQ1" s="281"/>
      <c r="EXR1" s="281"/>
      <c r="EXS1" s="281"/>
      <c r="EXT1" s="281"/>
      <c r="EXU1" s="281"/>
      <c r="EXV1" s="281"/>
      <c r="EXW1" s="281"/>
      <c r="EXX1" s="281"/>
      <c r="EXY1" s="281"/>
      <c r="EXZ1" s="281"/>
      <c r="EYA1" s="281"/>
      <c r="EYB1" s="281"/>
      <c r="EYC1" s="281"/>
      <c r="EYD1" s="281"/>
      <c r="EYE1" s="281"/>
      <c r="EYF1" s="281"/>
      <c r="EYG1" s="281"/>
      <c r="EYH1" s="281"/>
      <c r="EYI1" s="281"/>
      <c r="EYJ1" s="281"/>
      <c r="EYK1" s="281"/>
      <c r="EYL1" s="281"/>
      <c r="EYM1" s="281"/>
      <c r="EYN1" s="281"/>
      <c r="EYO1" s="281"/>
      <c r="EYP1" s="281"/>
      <c r="EYQ1" s="281"/>
      <c r="EYR1" s="281"/>
      <c r="EYS1" s="281"/>
      <c r="EYT1" s="281"/>
      <c r="EYU1" s="281"/>
      <c r="EYV1" s="281"/>
      <c r="EYW1" s="281"/>
      <c r="EYX1" s="281"/>
      <c r="EYY1" s="281"/>
      <c r="EYZ1" s="281"/>
      <c r="EZA1" s="281"/>
      <c r="EZB1" s="281"/>
      <c r="EZC1" s="281"/>
      <c r="EZD1" s="281"/>
      <c r="EZE1" s="281"/>
      <c r="EZF1" s="281"/>
      <c r="EZG1" s="281"/>
      <c r="EZH1" s="281"/>
      <c r="EZI1" s="281"/>
      <c r="EZJ1" s="281"/>
      <c r="EZK1" s="281"/>
      <c r="EZL1" s="281"/>
      <c r="EZM1" s="281"/>
      <c r="EZN1" s="281"/>
      <c r="EZO1" s="281"/>
      <c r="EZP1" s="281"/>
      <c r="EZQ1" s="281"/>
      <c r="EZR1" s="281"/>
      <c r="EZS1" s="281"/>
      <c r="EZT1" s="281"/>
      <c r="EZU1" s="281"/>
      <c r="EZV1" s="281"/>
      <c r="EZW1" s="281"/>
      <c r="EZX1" s="281"/>
      <c r="EZY1" s="281"/>
      <c r="EZZ1" s="281"/>
      <c r="FAA1" s="281"/>
      <c r="FAB1" s="281"/>
      <c r="FAC1" s="281"/>
      <c r="FAD1" s="281"/>
      <c r="FAE1" s="281"/>
      <c r="FAF1" s="281"/>
      <c r="FAG1" s="281"/>
      <c r="FAH1" s="281"/>
      <c r="FAI1" s="281"/>
      <c r="FAJ1" s="281"/>
      <c r="FAK1" s="281"/>
      <c r="FAL1" s="281"/>
      <c r="FAM1" s="281"/>
      <c r="FAN1" s="281"/>
      <c r="FAO1" s="281"/>
      <c r="FAP1" s="281"/>
      <c r="FAQ1" s="281"/>
      <c r="FAR1" s="281"/>
      <c r="FAS1" s="281"/>
      <c r="FAT1" s="281"/>
      <c r="FAU1" s="281"/>
      <c r="FAV1" s="281"/>
      <c r="FAW1" s="281"/>
      <c r="FAX1" s="281"/>
      <c r="FAY1" s="281"/>
      <c r="FAZ1" s="281"/>
      <c r="FBA1" s="281"/>
      <c r="FBB1" s="281"/>
      <c r="FBC1" s="281"/>
      <c r="FBD1" s="281"/>
      <c r="FBE1" s="281"/>
      <c r="FBF1" s="281"/>
      <c r="FBG1" s="281"/>
      <c r="FBH1" s="281"/>
      <c r="FBI1" s="281"/>
      <c r="FBJ1" s="281"/>
      <c r="FBK1" s="281"/>
      <c r="FBL1" s="281"/>
      <c r="FBM1" s="281"/>
      <c r="FBN1" s="281"/>
      <c r="FBO1" s="281"/>
      <c r="FBP1" s="281"/>
      <c r="FBQ1" s="281"/>
      <c r="FBR1" s="281"/>
      <c r="FBS1" s="281"/>
      <c r="FBT1" s="281"/>
      <c r="FBU1" s="281"/>
      <c r="FBV1" s="281"/>
      <c r="FBW1" s="281"/>
      <c r="FBX1" s="281"/>
      <c r="FBY1" s="281"/>
      <c r="FBZ1" s="281"/>
      <c r="FCA1" s="281"/>
      <c r="FCB1" s="281"/>
      <c r="FCC1" s="281"/>
      <c r="FCD1" s="281"/>
      <c r="FCE1" s="281"/>
      <c r="FCF1" s="281"/>
      <c r="FCG1" s="281"/>
      <c r="FCH1" s="281"/>
      <c r="FCI1" s="281"/>
      <c r="FCJ1" s="281"/>
      <c r="FCK1" s="281"/>
      <c r="FCL1" s="281"/>
      <c r="FCM1" s="281"/>
      <c r="FCN1" s="281"/>
      <c r="FCO1" s="281"/>
      <c r="FCP1" s="281"/>
      <c r="FCQ1" s="281"/>
      <c r="FCR1" s="281"/>
      <c r="FCS1" s="281"/>
      <c r="FCT1" s="281"/>
      <c r="FCU1" s="281"/>
      <c r="FCV1" s="281"/>
      <c r="FCW1" s="281"/>
      <c r="FCX1" s="281"/>
      <c r="FCY1" s="281"/>
      <c r="FCZ1" s="281"/>
      <c r="FDA1" s="281"/>
      <c r="FDB1" s="281"/>
      <c r="FDC1" s="281"/>
      <c r="FDD1" s="281"/>
      <c r="FDE1" s="281"/>
      <c r="FDF1" s="281"/>
      <c r="FDG1" s="281"/>
      <c r="FDH1" s="281"/>
      <c r="FDI1" s="281"/>
      <c r="FDJ1" s="281"/>
      <c r="FDK1" s="281"/>
      <c r="FDL1" s="281"/>
      <c r="FDM1" s="281"/>
      <c r="FDN1" s="281"/>
      <c r="FDO1" s="281"/>
      <c r="FDP1" s="281"/>
      <c r="FDQ1" s="281"/>
      <c r="FDR1" s="281"/>
      <c r="FDS1" s="281"/>
      <c r="FDT1" s="281"/>
      <c r="FDU1" s="281"/>
      <c r="FDV1" s="281"/>
      <c r="FDW1" s="281"/>
      <c r="FDX1" s="281"/>
      <c r="FDY1" s="281"/>
      <c r="FDZ1" s="281"/>
      <c r="FEA1" s="281"/>
      <c r="FEB1" s="281"/>
      <c r="FEC1" s="281"/>
      <c r="FED1" s="281"/>
      <c r="FEE1" s="281"/>
      <c r="FEF1" s="281"/>
      <c r="FEG1" s="281"/>
      <c r="FEH1" s="281"/>
      <c r="FEI1" s="281"/>
      <c r="FEJ1" s="281"/>
      <c r="FEK1" s="281"/>
      <c r="FEL1" s="281"/>
      <c r="FEM1" s="281"/>
      <c r="FEN1" s="281"/>
      <c r="FEO1" s="281"/>
      <c r="FEP1" s="281"/>
      <c r="FEQ1" s="281"/>
      <c r="FER1" s="281"/>
      <c r="FES1" s="281"/>
      <c r="FET1" s="281"/>
      <c r="FEU1" s="281"/>
      <c r="FEV1" s="281"/>
      <c r="FEW1" s="281"/>
      <c r="FEX1" s="281"/>
      <c r="FEY1" s="281"/>
      <c r="FEZ1" s="281"/>
      <c r="FFA1" s="281"/>
      <c r="FFB1" s="281"/>
      <c r="FFC1" s="281"/>
      <c r="FFD1" s="281"/>
      <c r="FFE1" s="281"/>
      <c r="FFF1" s="281"/>
      <c r="FFG1" s="281"/>
      <c r="FFH1" s="281"/>
      <c r="FFI1" s="281"/>
      <c r="FFJ1" s="281"/>
      <c r="FFK1" s="281"/>
      <c r="FFL1" s="281"/>
      <c r="FFM1" s="281"/>
      <c r="FFN1" s="281"/>
      <c r="FFO1" s="281"/>
      <c r="FFP1" s="281"/>
      <c r="FFQ1" s="281"/>
      <c r="FFR1" s="281"/>
      <c r="FFS1" s="281"/>
      <c r="FFT1" s="281"/>
      <c r="FFU1" s="281"/>
      <c r="FFV1" s="281"/>
      <c r="FFW1" s="281"/>
      <c r="FFX1" s="281"/>
      <c r="FFY1" s="281"/>
      <c r="FFZ1" s="281"/>
      <c r="FGA1" s="281"/>
      <c r="FGB1" s="281"/>
      <c r="FGC1" s="281"/>
      <c r="FGD1" s="281"/>
      <c r="FGE1" s="281"/>
      <c r="FGF1" s="281"/>
      <c r="FGG1" s="281"/>
      <c r="FGH1" s="281"/>
      <c r="FGI1" s="281"/>
      <c r="FGJ1" s="281"/>
      <c r="FGK1" s="281"/>
      <c r="FGL1" s="281"/>
      <c r="FGM1" s="281"/>
      <c r="FGN1" s="281"/>
      <c r="FGO1" s="281"/>
      <c r="FGP1" s="281"/>
      <c r="FGQ1" s="281"/>
      <c r="FGR1" s="281"/>
      <c r="FGS1" s="281"/>
      <c r="FGT1" s="281"/>
      <c r="FGU1" s="281"/>
      <c r="FGV1" s="281"/>
      <c r="FGW1" s="281"/>
      <c r="FGX1" s="281"/>
      <c r="FGY1" s="281"/>
      <c r="FGZ1" s="281"/>
      <c r="FHA1" s="281"/>
      <c r="FHB1" s="281"/>
      <c r="FHC1" s="281"/>
      <c r="FHD1" s="281"/>
      <c r="FHE1" s="281"/>
      <c r="FHF1" s="281"/>
      <c r="FHG1" s="281"/>
      <c r="FHH1" s="281"/>
      <c r="FHI1" s="281"/>
      <c r="FHJ1" s="281"/>
      <c r="FHK1" s="281"/>
      <c r="FHL1" s="281"/>
      <c r="FHM1" s="281"/>
      <c r="FHN1" s="281"/>
      <c r="FHO1" s="281"/>
      <c r="FHP1" s="281"/>
      <c r="FHQ1" s="281"/>
      <c r="FHR1" s="281"/>
      <c r="FHS1" s="281"/>
      <c r="FHT1" s="281"/>
      <c r="FHU1" s="281"/>
      <c r="FHV1" s="281"/>
      <c r="FHW1" s="281"/>
      <c r="FHX1" s="281"/>
      <c r="FHY1" s="281"/>
      <c r="FHZ1" s="281"/>
      <c r="FIA1" s="281"/>
      <c r="FIB1" s="281"/>
      <c r="FIC1" s="281"/>
      <c r="FID1" s="281"/>
      <c r="FIE1" s="281"/>
      <c r="FIF1" s="281"/>
      <c r="FIG1" s="281"/>
      <c r="FIH1" s="281"/>
      <c r="FII1" s="281"/>
      <c r="FIJ1" s="281"/>
      <c r="FIK1" s="281"/>
      <c r="FIL1" s="281"/>
      <c r="FIM1" s="281"/>
      <c r="FIN1" s="281"/>
      <c r="FIO1" s="281"/>
      <c r="FIP1" s="281"/>
      <c r="FIQ1" s="281"/>
      <c r="FIR1" s="281"/>
      <c r="FIS1" s="281"/>
      <c r="FIT1" s="281"/>
      <c r="FIU1" s="281"/>
      <c r="FIV1" s="281"/>
      <c r="FIW1" s="281"/>
      <c r="FIX1" s="281"/>
      <c r="FIY1" s="281"/>
      <c r="FIZ1" s="281"/>
      <c r="FJA1" s="281"/>
      <c r="FJB1" s="281"/>
      <c r="FJC1" s="281"/>
      <c r="FJD1" s="281"/>
      <c r="FJE1" s="281"/>
      <c r="FJF1" s="281"/>
      <c r="FJG1" s="281"/>
      <c r="FJH1" s="281"/>
      <c r="FJI1" s="281"/>
      <c r="FJJ1" s="281"/>
      <c r="FJK1" s="281"/>
      <c r="FJL1" s="281"/>
      <c r="FJM1" s="281"/>
      <c r="FJN1" s="281"/>
      <c r="FJO1" s="281"/>
      <c r="FJP1" s="281"/>
      <c r="FJQ1" s="281"/>
      <c r="FJR1" s="281"/>
      <c r="FJS1" s="281"/>
      <c r="FJT1" s="281"/>
      <c r="FJU1" s="281"/>
      <c r="FJV1" s="281"/>
      <c r="FJW1" s="281"/>
      <c r="FJX1" s="281"/>
      <c r="FJY1" s="281"/>
      <c r="FJZ1" s="281"/>
      <c r="FKA1" s="281"/>
      <c r="FKB1" s="281"/>
      <c r="FKC1" s="281"/>
      <c r="FKD1" s="281"/>
      <c r="FKE1" s="281"/>
      <c r="FKF1" s="281"/>
      <c r="FKG1" s="281"/>
      <c r="FKH1" s="281"/>
      <c r="FKI1" s="281"/>
      <c r="FKJ1" s="281"/>
      <c r="FKK1" s="281"/>
      <c r="FKL1" s="281"/>
      <c r="FKM1" s="281"/>
      <c r="FKN1" s="281"/>
      <c r="FKO1" s="281"/>
      <c r="FKP1" s="281"/>
      <c r="FKQ1" s="281"/>
      <c r="FKR1" s="281"/>
      <c r="FKS1" s="281"/>
      <c r="FKT1" s="281"/>
      <c r="FKU1" s="281"/>
      <c r="FKV1" s="281"/>
      <c r="FKW1" s="281"/>
      <c r="FKX1" s="281"/>
      <c r="FKY1" s="281"/>
      <c r="FKZ1" s="281"/>
      <c r="FLA1" s="281"/>
      <c r="FLB1" s="281"/>
      <c r="FLC1" s="281"/>
      <c r="FLD1" s="281"/>
      <c r="FLE1" s="281"/>
      <c r="FLF1" s="281"/>
      <c r="FLG1" s="281"/>
      <c r="FLH1" s="281"/>
      <c r="FLI1" s="281"/>
      <c r="FLJ1" s="281"/>
      <c r="FLK1" s="281"/>
      <c r="FLL1" s="281"/>
      <c r="FLM1" s="281"/>
      <c r="FLN1" s="281"/>
      <c r="FLO1" s="281"/>
      <c r="FLP1" s="281"/>
      <c r="FLQ1" s="281"/>
      <c r="FLR1" s="281"/>
      <c r="FLS1" s="281"/>
      <c r="FLT1" s="281"/>
      <c r="FLU1" s="281"/>
      <c r="FLV1" s="281"/>
      <c r="FLW1" s="281"/>
      <c r="FLX1" s="281"/>
      <c r="FLY1" s="281"/>
      <c r="FLZ1" s="281"/>
      <c r="FMA1" s="281"/>
      <c r="FMB1" s="281"/>
      <c r="FMC1" s="281"/>
      <c r="FMD1" s="281"/>
      <c r="FME1" s="281"/>
      <c r="FMF1" s="281"/>
      <c r="FMG1" s="281"/>
      <c r="FMH1" s="281"/>
      <c r="FMI1" s="281"/>
      <c r="FMJ1" s="281"/>
      <c r="FMK1" s="281"/>
      <c r="FML1" s="281"/>
      <c r="FMM1" s="281"/>
      <c r="FMN1" s="281"/>
      <c r="FMO1" s="281"/>
      <c r="FMP1" s="281"/>
      <c r="FMQ1" s="281"/>
      <c r="FMR1" s="281"/>
      <c r="FMS1" s="281"/>
      <c r="FMT1" s="281"/>
      <c r="FMU1" s="281"/>
      <c r="FMV1" s="281"/>
      <c r="FMW1" s="281"/>
      <c r="FMX1" s="281"/>
      <c r="FMY1" s="281"/>
      <c r="FMZ1" s="281"/>
      <c r="FNA1" s="281"/>
      <c r="FNB1" s="281"/>
      <c r="FNC1" s="281"/>
      <c r="FND1" s="281"/>
      <c r="FNE1" s="281"/>
      <c r="FNF1" s="281"/>
      <c r="FNG1" s="281"/>
      <c r="FNH1" s="281"/>
      <c r="FNI1" s="281"/>
      <c r="FNJ1" s="281"/>
      <c r="FNK1" s="281"/>
      <c r="FNL1" s="281"/>
      <c r="FNM1" s="281"/>
      <c r="FNN1" s="281"/>
      <c r="FNO1" s="281"/>
      <c r="FNP1" s="281"/>
      <c r="FNQ1" s="281"/>
      <c r="FNR1" s="281"/>
      <c r="FNS1" s="281"/>
      <c r="FNT1" s="281"/>
      <c r="FNU1" s="281"/>
      <c r="FNV1" s="281"/>
      <c r="FNW1" s="281"/>
      <c r="FNX1" s="281"/>
      <c r="FNY1" s="281"/>
      <c r="FNZ1" s="281"/>
      <c r="FOA1" s="281"/>
      <c r="FOB1" s="281"/>
      <c r="FOC1" s="281"/>
      <c r="FOD1" s="281"/>
      <c r="FOE1" s="281"/>
      <c r="FOF1" s="281"/>
      <c r="FOG1" s="281"/>
      <c r="FOH1" s="281"/>
      <c r="FOI1" s="281"/>
      <c r="FOJ1" s="281"/>
      <c r="FOK1" s="281"/>
      <c r="FOL1" s="281"/>
      <c r="FOM1" s="281"/>
      <c r="FON1" s="281"/>
      <c r="FOO1" s="281"/>
      <c r="FOP1" s="281"/>
      <c r="FOQ1" s="281"/>
      <c r="FOR1" s="281"/>
      <c r="FOS1" s="281"/>
      <c r="FOT1" s="281"/>
      <c r="FOU1" s="281"/>
      <c r="FOV1" s="281"/>
      <c r="FOW1" s="281"/>
      <c r="FOX1" s="281"/>
      <c r="FOY1" s="281"/>
      <c r="FOZ1" s="281"/>
      <c r="FPA1" s="281"/>
      <c r="FPB1" s="281"/>
      <c r="FPC1" s="281"/>
      <c r="FPD1" s="281"/>
      <c r="FPE1" s="281"/>
      <c r="FPF1" s="281"/>
      <c r="FPG1" s="281"/>
      <c r="FPH1" s="281"/>
      <c r="FPI1" s="281"/>
      <c r="FPJ1" s="281"/>
      <c r="FPK1" s="281"/>
      <c r="FPL1" s="281"/>
      <c r="FPM1" s="281"/>
      <c r="FPN1" s="281"/>
      <c r="FPO1" s="281"/>
      <c r="FPP1" s="281"/>
      <c r="FPQ1" s="281"/>
      <c r="FPR1" s="281"/>
      <c r="FPS1" s="281"/>
      <c r="FPT1" s="281"/>
      <c r="FPU1" s="281"/>
      <c r="FPV1" s="281"/>
      <c r="FPW1" s="281"/>
      <c r="FPX1" s="281"/>
      <c r="FPY1" s="281"/>
      <c r="FPZ1" s="281"/>
      <c r="FQA1" s="281"/>
      <c r="FQB1" s="281"/>
      <c r="FQC1" s="281"/>
      <c r="FQD1" s="281"/>
      <c r="FQE1" s="281"/>
      <c r="FQF1" s="281"/>
      <c r="FQG1" s="281"/>
      <c r="FQH1" s="281"/>
      <c r="FQI1" s="281"/>
      <c r="FQJ1" s="281"/>
      <c r="FQK1" s="281"/>
      <c r="FQL1" s="281"/>
      <c r="FQM1" s="281"/>
      <c r="FQN1" s="281"/>
      <c r="FQO1" s="281"/>
      <c r="FQP1" s="281"/>
      <c r="FQQ1" s="281"/>
      <c r="FQR1" s="281"/>
      <c r="FQS1" s="281"/>
      <c r="FQT1" s="281"/>
      <c r="FQU1" s="281"/>
      <c r="FQV1" s="281"/>
      <c r="FQW1" s="281"/>
      <c r="FQX1" s="281"/>
      <c r="FQY1" s="281"/>
      <c r="FQZ1" s="281"/>
      <c r="FRA1" s="281"/>
      <c r="FRB1" s="281"/>
      <c r="FRC1" s="281"/>
      <c r="FRD1" s="281"/>
      <c r="FRE1" s="281"/>
      <c r="FRF1" s="281"/>
      <c r="FRG1" s="281"/>
      <c r="FRH1" s="281"/>
      <c r="FRI1" s="281"/>
      <c r="FRJ1" s="281"/>
      <c r="FRK1" s="281"/>
      <c r="FRL1" s="281"/>
      <c r="FRM1" s="281"/>
      <c r="FRN1" s="281"/>
      <c r="FRO1" s="281"/>
      <c r="FRP1" s="281"/>
      <c r="FRQ1" s="281"/>
      <c r="FRR1" s="281"/>
      <c r="FRS1" s="281"/>
      <c r="FRT1" s="281"/>
      <c r="FRU1" s="281"/>
      <c r="FRV1" s="281"/>
      <c r="FRW1" s="281"/>
      <c r="FRX1" s="281"/>
      <c r="FRY1" s="281"/>
      <c r="FRZ1" s="281"/>
      <c r="FSA1" s="281"/>
      <c r="FSB1" s="281"/>
      <c r="FSC1" s="281"/>
      <c r="FSD1" s="281"/>
      <c r="FSE1" s="281"/>
      <c r="FSF1" s="281"/>
      <c r="FSG1" s="281"/>
      <c r="FSH1" s="281"/>
      <c r="FSI1" s="281"/>
      <c r="FSJ1" s="281"/>
      <c r="FSK1" s="281"/>
      <c r="FSL1" s="281"/>
      <c r="FSM1" s="281"/>
      <c r="FSN1" s="281"/>
      <c r="FSO1" s="281"/>
      <c r="FSP1" s="281"/>
      <c r="FSQ1" s="281"/>
      <c r="FSR1" s="281"/>
      <c r="FSS1" s="281"/>
      <c r="FST1" s="281"/>
      <c r="FSU1" s="281"/>
      <c r="FSV1" s="281"/>
      <c r="FSW1" s="281"/>
      <c r="FSX1" s="281"/>
      <c r="FSY1" s="281"/>
      <c r="FSZ1" s="281"/>
      <c r="FTA1" s="281"/>
      <c r="FTB1" s="281"/>
      <c r="FTC1" s="281"/>
      <c r="FTD1" s="281"/>
      <c r="FTE1" s="281"/>
      <c r="FTF1" s="281"/>
      <c r="FTG1" s="281"/>
      <c r="FTH1" s="281"/>
      <c r="FTI1" s="281"/>
      <c r="FTJ1" s="281"/>
      <c r="FTK1" s="281"/>
      <c r="FTL1" s="281"/>
      <c r="FTM1" s="281"/>
      <c r="FTN1" s="281"/>
      <c r="FTO1" s="281"/>
      <c r="FTP1" s="281"/>
      <c r="FTQ1" s="281"/>
      <c r="FTR1" s="281"/>
      <c r="FTS1" s="281"/>
      <c r="FTT1" s="281"/>
      <c r="FTU1" s="281"/>
      <c r="FTV1" s="281"/>
      <c r="FTW1" s="281"/>
      <c r="FTX1" s="281"/>
      <c r="FTY1" s="281"/>
      <c r="FTZ1" s="281"/>
      <c r="FUA1" s="281"/>
      <c r="FUB1" s="281"/>
      <c r="FUC1" s="281"/>
      <c r="FUD1" s="281"/>
      <c r="FUE1" s="281"/>
      <c r="FUF1" s="281"/>
      <c r="FUG1" s="281"/>
      <c r="FUH1" s="281"/>
      <c r="FUI1" s="281"/>
      <c r="FUJ1" s="281"/>
      <c r="FUK1" s="281"/>
      <c r="FUL1" s="281"/>
      <c r="FUM1" s="281"/>
      <c r="FUN1" s="281"/>
      <c r="FUO1" s="281"/>
      <c r="FUP1" s="281"/>
      <c r="FUQ1" s="281"/>
      <c r="FUR1" s="281"/>
      <c r="FUS1" s="281"/>
      <c r="FUT1" s="281"/>
      <c r="FUU1" s="281"/>
      <c r="FUV1" s="281"/>
      <c r="FUW1" s="281"/>
      <c r="FUX1" s="281"/>
      <c r="FUY1" s="281"/>
      <c r="FUZ1" s="281"/>
      <c r="FVA1" s="281"/>
      <c r="FVB1" s="281"/>
      <c r="FVC1" s="281"/>
      <c r="FVD1" s="281"/>
      <c r="FVE1" s="281"/>
      <c r="FVF1" s="281"/>
      <c r="FVG1" s="281"/>
      <c r="FVH1" s="281"/>
      <c r="FVI1" s="281"/>
      <c r="FVJ1" s="281"/>
      <c r="FVK1" s="281"/>
      <c r="FVL1" s="281"/>
      <c r="FVM1" s="281"/>
      <c r="FVN1" s="281"/>
      <c r="FVO1" s="281"/>
      <c r="FVP1" s="281"/>
      <c r="FVQ1" s="281"/>
      <c r="FVR1" s="281"/>
      <c r="FVS1" s="281"/>
      <c r="FVT1" s="281"/>
      <c r="FVU1" s="281"/>
      <c r="FVV1" s="281"/>
      <c r="FVW1" s="281"/>
      <c r="FVX1" s="281"/>
      <c r="FVY1" s="281"/>
      <c r="FVZ1" s="281"/>
      <c r="FWA1" s="281"/>
      <c r="FWB1" s="281"/>
      <c r="FWC1" s="281"/>
      <c r="FWD1" s="281"/>
      <c r="FWE1" s="281"/>
      <c r="FWF1" s="281"/>
      <c r="FWG1" s="281"/>
      <c r="FWH1" s="281"/>
      <c r="FWI1" s="281"/>
      <c r="FWJ1" s="281"/>
      <c r="FWK1" s="281"/>
      <c r="FWL1" s="281"/>
      <c r="FWM1" s="281"/>
      <c r="FWN1" s="281"/>
      <c r="FWO1" s="281"/>
      <c r="FWP1" s="281"/>
      <c r="FWQ1" s="281"/>
      <c r="FWR1" s="281"/>
      <c r="FWS1" s="281"/>
      <c r="FWT1" s="281"/>
      <c r="FWU1" s="281"/>
      <c r="FWV1" s="281"/>
      <c r="FWW1" s="281"/>
      <c r="FWX1" s="281"/>
      <c r="FWY1" s="281"/>
      <c r="FWZ1" s="281"/>
      <c r="FXA1" s="281"/>
      <c r="FXB1" s="281"/>
      <c r="FXC1" s="281"/>
      <c r="FXD1" s="281"/>
      <c r="FXE1" s="281"/>
      <c r="FXF1" s="281"/>
      <c r="FXG1" s="281"/>
      <c r="FXH1" s="281"/>
      <c r="FXI1" s="281"/>
      <c r="FXJ1" s="281"/>
      <c r="FXK1" s="281"/>
      <c r="FXL1" s="281"/>
      <c r="FXM1" s="281"/>
      <c r="FXN1" s="281"/>
      <c r="FXO1" s="281"/>
      <c r="FXP1" s="281"/>
      <c r="FXQ1" s="281"/>
      <c r="FXR1" s="281"/>
      <c r="FXS1" s="281"/>
      <c r="FXT1" s="281"/>
      <c r="FXU1" s="281"/>
      <c r="FXV1" s="281"/>
      <c r="FXW1" s="281"/>
      <c r="FXX1" s="281"/>
      <c r="FXY1" s="281"/>
      <c r="FXZ1" s="281"/>
      <c r="FYA1" s="281"/>
      <c r="FYB1" s="281"/>
      <c r="FYC1" s="281"/>
      <c r="FYD1" s="281"/>
      <c r="FYE1" s="281"/>
      <c r="FYF1" s="281"/>
      <c r="FYG1" s="281"/>
      <c r="FYH1" s="281"/>
      <c r="FYI1" s="281"/>
      <c r="FYJ1" s="281"/>
      <c r="FYK1" s="281"/>
      <c r="FYL1" s="281"/>
      <c r="FYM1" s="281"/>
      <c r="FYN1" s="281"/>
      <c r="FYO1" s="281"/>
      <c r="FYP1" s="281"/>
      <c r="FYQ1" s="281"/>
      <c r="FYR1" s="281"/>
      <c r="FYS1" s="281"/>
      <c r="FYT1" s="281"/>
      <c r="FYU1" s="281"/>
      <c r="FYV1" s="281"/>
      <c r="FYW1" s="281"/>
      <c r="FYX1" s="281"/>
      <c r="FYY1" s="281"/>
      <c r="FYZ1" s="281"/>
      <c r="FZA1" s="281"/>
      <c r="FZB1" s="281"/>
      <c r="FZC1" s="281"/>
      <c r="FZD1" s="281"/>
      <c r="FZE1" s="281"/>
      <c r="FZF1" s="281"/>
      <c r="FZG1" s="281"/>
      <c r="FZH1" s="281"/>
      <c r="FZI1" s="281"/>
      <c r="FZJ1" s="281"/>
      <c r="FZK1" s="281"/>
      <c r="FZL1" s="281"/>
      <c r="FZM1" s="281"/>
      <c r="FZN1" s="281"/>
      <c r="FZO1" s="281"/>
      <c r="FZP1" s="281"/>
      <c r="FZQ1" s="281"/>
      <c r="FZR1" s="281"/>
      <c r="FZS1" s="281"/>
      <c r="FZT1" s="281"/>
      <c r="FZU1" s="281"/>
      <c r="FZV1" s="281"/>
      <c r="FZW1" s="281"/>
      <c r="FZX1" s="281"/>
      <c r="FZY1" s="281"/>
      <c r="FZZ1" s="281"/>
      <c r="GAA1" s="281"/>
      <c r="GAB1" s="281"/>
      <c r="GAC1" s="281"/>
      <c r="GAD1" s="281"/>
      <c r="GAE1" s="281"/>
      <c r="GAF1" s="281"/>
      <c r="GAG1" s="281"/>
      <c r="GAH1" s="281"/>
      <c r="GAI1" s="281"/>
      <c r="GAJ1" s="281"/>
      <c r="GAK1" s="281"/>
      <c r="GAL1" s="281"/>
      <c r="GAM1" s="281"/>
      <c r="GAN1" s="281"/>
      <c r="GAO1" s="281"/>
      <c r="GAP1" s="281"/>
      <c r="GAQ1" s="281"/>
      <c r="GAR1" s="281"/>
      <c r="GAS1" s="281"/>
      <c r="GAT1" s="281"/>
      <c r="GAU1" s="281"/>
      <c r="GAV1" s="281"/>
      <c r="GAW1" s="281"/>
      <c r="GAX1" s="281"/>
      <c r="GAY1" s="281"/>
      <c r="GAZ1" s="281"/>
      <c r="GBA1" s="281"/>
      <c r="GBB1" s="281"/>
      <c r="GBC1" s="281"/>
      <c r="GBD1" s="281"/>
      <c r="GBE1" s="281"/>
      <c r="GBF1" s="281"/>
      <c r="GBG1" s="281"/>
      <c r="GBH1" s="281"/>
      <c r="GBI1" s="281"/>
      <c r="GBJ1" s="281"/>
      <c r="GBK1" s="281"/>
      <c r="GBL1" s="281"/>
      <c r="GBM1" s="281"/>
      <c r="GBN1" s="281"/>
      <c r="GBO1" s="281"/>
      <c r="GBP1" s="281"/>
      <c r="GBQ1" s="281"/>
      <c r="GBR1" s="281"/>
      <c r="GBS1" s="281"/>
      <c r="GBT1" s="281"/>
      <c r="GBU1" s="281"/>
      <c r="GBV1" s="281"/>
      <c r="GBW1" s="281"/>
      <c r="GBX1" s="281"/>
      <c r="GBY1" s="281"/>
      <c r="GBZ1" s="281"/>
      <c r="GCA1" s="281"/>
      <c r="GCB1" s="281"/>
      <c r="GCC1" s="281"/>
      <c r="GCD1" s="281"/>
      <c r="GCE1" s="281"/>
      <c r="GCF1" s="281"/>
      <c r="GCG1" s="281"/>
      <c r="GCH1" s="281"/>
      <c r="GCI1" s="281"/>
      <c r="GCJ1" s="281"/>
      <c r="GCK1" s="281"/>
      <c r="GCL1" s="281"/>
      <c r="GCM1" s="281"/>
      <c r="GCN1" s="281"/>
      <c r="GCO1" s="281"/>
      <c r="GCP1" s="281"/>
      <c r="GCQ1" s="281"/>
      <c r="GCR1" s="281"/>
      <c r="GCS1" s="281"/>
      <c r="GCT1" s="281"/>
      <c r="GCU1" s="281"/>
      <c r="GCV1" s="281"/>
      <c r="GCW1" s="281"/>
      <c r="GCX1" s="281"/>
      <c r="GCY1" s="281"/>
      <c r="GCZ1" s="281"/>
      <c r="GDA1" s="281"/>
      <c r="GDB1" s="281"/>
      <c r="GDC1" s="281"/>
      <c r="GDD1" s="281"/>
      <c r="GDE1" s="281"/>
      <c r="GDF1" s="281"/>
      <c r="GDG1" s="281"/>
      <c r="GDH1" s="281"/>
      <c r="GDI1" s="281"/>
      <c r="GDJ1" s="281"/>
      <c r="GDK1" s="281"/>
      <c r="GDL1" s="281"/>
      <c r="GDM1" s="281"/>
      <c r="GDN1" s="281"/>
      <c r="GDO1" s="281"/>
      <c r="GDP1" s="281"/>
      <c r="GDQ1" s="281"/>
      <c r="GDR1" s="281"/>
      <c r="GDS1" s="281"/>
      <c r="GDT1" s="281"/>
      <c r="GDU1" s="281"/>
      <c r="GDV1" s="281"/>
      <c r="GDW1" s="281"/>
      <c r="GDX1" s="281"/>
      <c r="GDY1" s="281"/>
      <c r="GDZ1" s="281"/>
      <c r="GEA1" s="281"/>
      <c r="GEB1" s="281"/>
      <c r="GEC1" s="281"/>
      <c r="GED1" s="281"/>
      <c r="GEE1" s="281"/>
      <c r="GEF1" s="281"/>
      <c r="GEG1" s="281"/>
      <c r="GEH1" s="281"/>
      <c r="GEI1" s="281"/>
      <c r="GEJ1" s="281"/>
      <c r="GEK1" s="281"/>
      <c r="GEL1" s="281"/>
      <c r="GEM1" s="281"/>
      <c r="GEN1" s="281"/>
      <c r="GEO1" s="281"/>
      <c r="GEP1" s="281"/>
      <c r="GEQ1" s="281"/>
      <c r="GER1" s="281"/>
      <c r="GES1" s="281"/>
      <c r="GET1" s="281"/>
      <c r="GEU1" s="281"/>
      <c r="GEV1" s="281"/>
      <c r="GEW1" s="281"/>
      <c r="GEX1" s="281"/>
      <c r="GEY1" s="281"/>
      <c r="GEZ1" s="281"/>
      <c r="GFA1" s="281"/>
      <c r="GFB1" s="281"/>
      <c r="GFC1" s="281"/>
      <c r="GFD1" s="281"/>
      <c r="GFE1" s="281"/>
      <c r="GFF1" s="281"/>
      <c r="GFG1" s="281"/>
      <c r="GFH1" s="281"/>
      <c r="GFI1" s="281"/>
      <c r="GFJ1" s="281"/>
      <c r="GFK1" s="281"/>
      <c r="GFL1" s="281"/>
      <c r="GFM1" s="281"/>
      <c r="GFN1" s="281"/>
      <c r="GFO1" s="281"/>
      <c r="GFP1" s="281"/>
      <c r="GFQ1" s="281"/>
      <c r="GFR1" s="281"/>
      <c r="GFS1" s="281"/>
      <c r="GFT1" s="281"/>
      <c r="GFU1" s="281"/>
      <c r="GFV1" s="281"/>
      <c r="GFW1" s="281"/>
      <c r="GFX1" s="281"/>
      <c r="GFY1" s="281"/>
      <c r="GFZ1" s="281"/>
      <c r="GGA1" s="281"/>
      <c r="GGB1" s="281"/>
      <c r="GGC1" s="281"/>
      <c r="GGD1" s="281"/>
      <c r="GGE1" s="281"/>
      <c r="GGF1" s="281"/>
      <c r="GGG1" s="281"/>
      <c r="GGH1" s="281"/>
      <c r="GGI1" s="281"/>
      <c r="GGJ1" s="281"/>
      <c r="GGK1" s="281"/>
      <c r="GGL1" s="281"/>
      <c r="GGM1" s="281"/>
      <c r="GGN1" s="281"/>
      <c r="GGO1" s="281"/>
      <c r="GGP1" s="281"/>
      <c r="GGQ1" s="281"/>
      <c r="GGR1" s="281"/>
      <c r="GGS1" s="281"/>
      <c r="GGT1" s="281"/>
      <c r="GGU1" s="281"/>
      <c r="GGV1" s="281"/>
      <c r="GGW1" s="281"/>
      <c r="GGX1" s="281"/>
      <c r="GGY1" s="281"/>
      <c r="GGZ1" s="281"/>
      <c r="GHA1" s="281"/>
      <c r="GHB1" s="281"/>
      <c r="GHC1" s="281"/>
      <c r="GHD1" s="281"/>
      <c r="GHE1" s="281"/>
      <c r="GHF1" s="281"/>
      <c r="GHG1" s="281"/>
      <c r="GHH1" s="281"/>
      <c r="GHI1" s="281"/>
      <c r="GHJ1" s="281"/>
      <c r="GHK1" s="281"/>
      <c r="GHL1" s="281"/>
      <c r="GHM1" s="281"/>
      <c r="GHN1" s="281"/>
      <c r="GHO1" s="281"/>
      <c r="GHP1" s="281"/>
      <c r="GHQ1" s="281"/>
      <c r="GHR1" s="281"/>
      <c r="GHS1" s="281"/>
      <c r="GHT1" s="281"/>
      <c r="GHU1" s="281"/>
      <c r="GHV1" s="281"/>
      <c r="GHW1" s="281"/>
      <c r="GHX1" s="281"/>
      <c r="GHY1" s="281"/>
      <c r="GHZ1" s="281"/>
      <c r="GIA1" s="281"/>
      <c r="GIB1" s="281"/>
      <c r="GIC1" s="281"/>
      <c r="GID1" s="281"/>
      <c r="GIE1" s="281"/>
      <c r="GIF1" s="281"/>
      <c r="GIG1" s="281"/>
      <c r="GIH1" s="281"/>
      <c r="GII1" s="281"/>
      <c r="GIJ1" s="281"/>
      <c r="GIK1" s="281"/>
      <c r="GIL1" s="281"/>
      <c r="GIM1" s="281"/>
      <c r="GIN1" s="281"/>
      <c r="GIO1" s="281"/>
      <c r="GIP1" s="281"/>
      <c r="GIQ1" s="281"/>
      <c r="GIR1" s="281"/>
      <c r="GIS1" s="281"/>
      <c r="GIT1" s="281"/>
      <c r="GIU1" s="281"/>
      <c r="GIV1" s="281"/>
      <c r="GIW1" s="281"/>
      <c r="GIX1" s="281"/>
      <c r="GIY1" s="281"/>
      <c r="GIZ1" s="281"/>
      <c r="GJA1" s="281"/>
      <c r="GJB1" s="281"/>
      <c r="GJC1" s="281"/>
      <c r="GJD1" s="281"/>
      <c r="GJE1" s="281"/>
      <c r="GJF1" s="281"/>
      <c r="GJG1" s="281"/>
      <c r="GJH1" s="281"/>
      <c r="GJI1" s="281"/>
      <c r="GJJ1" s="281"/>
      <c r="GJK1" s="281"/>
      <c r="GJL1" s="281"/>
      <c r="GJM1" s="281"/>
      <c r="GJN1" s="281"/>
      <c r="GJO1" s="281"/>
      <c r="GJP1" s="281"/>
      <c r="GJQ1" s="281"/>
      <c r="GJR1" s="281"/>
      <c r="GJS1" s="281"/>
      <c r="GJT1" s="281"/>
      <c r="GJU1" s="281"/>
      <c r="GJV1" s="281"/>
      <c r="GJW1" s="281"/>
      <c r="GJX1" s="281"/>
      <c r="GJY1" s="281"/>
      <c r="GJZ1" s="281"/>
      <c r="GKA1" s="281"/>
      <c r="GKB1" s="281"/>
      <c r="GKC1" s="281"/>
      <c r="GKD1" s="281"/>
      <c r="GKE1" s="281"/>
      <c r="GKF1" s="281"/>
      <c r="GKG1" s="281"/>
      <c r="GKH1" s="281"/>
      <c r="GKI1" s="281"/>
      <c r="GKJ1" s="281"/>
      <c r="GKK1" s="281"/>
      <c r="GKL1" s="281"/>
      <c r="GKM1" s="281"/>
      <c r="GKN1" s="281"/>
      <c r="GKO1" s="281"/>
      <c r="GKP1" s="281"/>
      <c r="GKQ1" s="281"/>
      <c r="GKR1" s="281"/>
      <c r="GKS1" s="281"/>
      <c r="GKT1" s="281"/>
      <c r="GKU1" s="281"/>
      <c r="GKV1" s="281"/>
      <c r="GKW1" s="281"/>
      <c r="GKX1" s="281"/>
      <c r="GKY1" s="281"/>
      <c r="GKZ1" s="281"/>
      <c r="GLA1" s="281"/>
      <c r="GLB1" s="281"/>
      <c r="GLC1" s="281"/>
      <c r="GLD1" s="281"/>
      <c r="GLE1" s="281"/>
      <c r="GLF1" s="281"/>
      <c r="GLG1" s="281"/>
      <c r="GLH1" s="281"/>
      <c r="GLI1" s="281"/>
      <c r="GLJ1" s="281"/>
      <c r="GLK1" s="281"/>
      <c r="GLL1" s="281"/>
      <c r="GLM1" s="281"/>
      <c r="GLN1" s="281"/>
      <c r="GLO1" s="281"/>
      <c r="GLP1" s="281"/>
      <c r="GLQ1" s="281"/>
      <c r="GLR1" s="281"/>
      <c r="GLS1" s="281"/>
      <c r="GLT1" s="281"/>
      <c r="GLU1" s="281"/>
      <c r="GLV1" s="281"/>
      <c r="GLW1" s="281"/>
      <c r="GLX1" s="281"/>
      <c r="GLY1" s="281"/>
      <c r="GLZ1" s="281"/>
      <c r="GMA1" s="281"/>
      <c r="GMB1" s="281"/>
      <c r="GMC1" s="281"/>
      <c r="GMD1" s="281"/>
      <c r="GME1" s="281"/>
      <c r="GMF1" s="281"/>
      <c r="GMG1" s="281"/>
      <c r="GMH1" s="281"/>
      <c r="GMI1" s="281"/>
      <c r="GMJ1" s="281"/>
      <c r="GMK1" s="281"/>
      <c r="GML1" s="281"/>
      <c r="GMM1" s="281"/>
      <c r="GMN1" s="281"/>
      <c r="GMO1" s="281"/>
      <c r="GMP1" s="281"/>
      <c r="GMQ1" s="281"/>
      <c r="GMR1" s="281"/>
      <c r="GMS1" s="281"/>
      <c r="GMT1" s="281"/>
      <c r="GMU1" s="281"/>
      <c r="GMV1" s="281"/>
      <c r="GMW1" s="281"/>
      <c r="GMX1" s="281"/>
      <c r="GMY1" s="281"/>
      <c r="GMZ1" s="281"/>
      <c r="GNA1" s="281"/>
      <c r="GNB1" s="281"/>
      <c r="GNC1" s="281"/>
      <c r="GND1" s="281"/>
      <c r="GNE1" s="281"/>
      <c r="GNF1" s="281"/>
      <c r="GNG1" s="281"/>
      <c r="GNH1" s="281"/>
      <c r="GNI1" s="281"/>
      <c r="GNJ1" s="281"/>
      <c r="GNK1" s="281"/>
      <c r="GNL1" s="281"/>
      <c r="GNM1" s="281"/>
      <c r="GNN1" s="281"/>
      <c r="GNO1" s="281"/>
      <c r="GNP1" s="281"/>
      <c r="GNQ1" s="281"/>
      <c r="GNR1" s="281"/>
      <c r="GNS1" s="281"/>
      <c r="GNT1" s="281"/>
      <c r="GNU1" s="281"/>
      <c r="GNV1" s="281"/>
      <c r="GNW1" s="281"/>
      <c r="GNX1" s="281"/>
      <c r="GNY1" s="281"/>
      <c r="GNZ1" s="281"/>
      <c r="GOA1" s="281"/>
      <c r="GOB1" s="281"/>
      <c r="GOC1" s="281"/>
      <c r="GOD1" s="281"/>
      <c r="GOE1" s="281"/>
      <c r="GOF1" s="281"/>
      <c r="GOG1" s="281"/>
      <c r="GOH1" s="281"/>
      <c r="GOI1" s="281"/>
      <c r="GOJ1" s="281"/>
      <c r="GOK1" s="281"/>
      <c r="GOL1" s="281"/>
      <c r="GOM1" s="281"/>
      <c r="GON1" s="281"/>
      <c r="GOO1" s="281"/>
      <c r="GOP1" s="281"/>
      <c r="GOQ1" s="281"/>
      <c r="GOR1" s="281"/>
      <c r="GOS1" s="281"/>
      <c r="GOT1" s="281"/>
      <c r="GOU1" s="281"/>
      <c r="GOV1" s="281"/>
      <c r="GOW1" s="281"/>
      <c r="GOX1" s="281"/>
      <c r="GOY1" s="281"/>
      <c r="GOZ1" s="281"/>
      <c r="GPA1" s="281"/>
      <c r="GPB1" s="281"/>
      <c r="GPC1" s="281"/>
      <c r="GPD1" s="281"/>
      <c r="GPE1" s="281"/>
      <c r="GPF1" s="281"/>
      <c r="GPG1" s="281"/>
      <c r="GPH1" s="281"/>
      <c r="GPI1" s="281"/>
      <c r="GPJ1" s="281"/>
      <c r="GPK1" s="281"/>
      <c r="GPL1" s="281"/>
      <c r="GPM1" s="281"/>
      <c r="GPN1" s="281"/>
      <c r="GPO1" s="281"/>
      <c r="GPP1" s="281"/>
      <c r="GPQ1" s="281"/>
      <c r="GPR1" s="281"/>
      <c r="GPS1" s="281"/>
      <c r="GPT1" s="281"/>
      <c r="GPU1" s="281"/>
      <c r="GPV1" s="281"/>
      <c r="GPW1" s="281"/>
      <c r="GPX1" s="281"/>
      <c r="GPY1" s="281"/>
      <c r="GPZ1" s="281"/>
      <c r="GQA1" s="281"/>
      <c r="GQB1" s="281"/>
      <c r="GQC1" s="281"/>
      <c r="GQD1" s="281"/>
      <c r="GQE1" s="281"/>
      <c r="GQF1" s="281"/>
      <c r="GQG1" s="281"/>
      <c r="GQH1" s="281"/>
      <c r="GQI1" s="281"/>
      <c r="GQJ1" s="281"/>
      <c r="GQK1" s="281"/>
      <c r="GQL1" s="281"/>
      <c r="GQM1" s="281"/>
      <c r="GQN1" s="281"/>
      <c r="GQO1" s="281"/>
      <c r="GQP1" s="281"/>
      <c r="GQQ1" s="281"/>
      <c r="GQR1" s="281"/>
      <c r="GQS1" s="281"/>
      <c r="GQT1" s="281"/>
      <c r="GQU1" s="281"/>
      <c r="GQV1" s="281"/>
      <c r="GQW1" s="281"/>
      <c r="GQX1" s="281"/>
      <c r="GQY1" s="281"/>
      <c r="GQZ1" s="281"/>
      <c r="GRA1" s="281"/>
      <c r="GRB1" s="281"/>
      <c r="GRC1" s="281"/>
      <c r="GRD1" s="281"/>
      <c r="GRE1" s="281"/>
      <c r="GRF1" s="281"/>
      <c r="GRG1" s="281"/>
      <c r="GRH1" s="281"/>
      <c r="GRI1" s="281"/>
      <c r="GRJ1" s="281"/>
      <c r="GRK1" s="281"/>
      <c r="GRL1" s="281"/>
      <c r="GRM1" s="281"/>
      <c r="GRN1" s="281"/>
      <c r="GRO1" s="281"/>
      <c r="GRP1" s="281"/>
      <c r="GRQ1" s="281"/>
      <c r="GRR1" s="281"/>
      <c r="GRS1" s="281"/>
      <c r="GRT1" s="281"/>
      <c r="GRU1" s="281"/>
      <c r="GRV1" s="281"/>
      <c r="GRW1" s="281"/>
      <c r="GRX1" s="281"/>
      <c r="GRY1" s="281"/>
      <c r="GRZ1" s="281"/>
      <c r="GSA1" s="281"/>
      <c r="GSB1" s="281"/>
      <c r="GSC1" s="281"/>
      <c r="GSD1" s="281"/>
      <c r="GSE1" s="281"/>
      <c r="GSF1" s="281"/>
      <c r="GSG1" s="281"/>
      <c r="GSH1" s="281"/>
      <c r="GSI1" s="281"/>
      <c r="GSJ1" s="281"/>
      <c r="GSK1" s="281"/>
      <c r="GSL1" s="281"/>
      <c r="GSM1" s="281"/>
      <c r="GSN1" s="281"/>
      <c r="GSO1" s="281"/>
      <c r="GSP1" s="281"/>
      <c r="GSQ1" s="281"/>
      <c r="GSR1" s="281"/>
      <c r="GSS1" s="281"/>
      <c r="GST1" s="281"/>
      <c r="GSU1" s="281"/>
      <c r="GSV1" s="281"/>
      <c r="GSW1" s="281"/>
      <c r="GSX1" s="281"/>
      <c r="GSY1" s="281"/>
      <c r="GSZ1" s="281"/>
      <c r="GTA1" s="281"/>
      <c r="GTB1" s="281"/>
      <c r="GTC1" s="281"/>
      <c r="GTD1" s="281"/>
      <c r="GTE1" s="281"/>
      <c r="GTF1" s="281"/>
      <c r="GTG1" s="281"/>
      <c r="GTH1" s="281"/>
      <c r="GTI1" s="281"/>
      <c r="GTJ1" s="281"/>
      <c r="GTK1" s="281"/>
      <c r="GTL1" s="281"/>
      <c r="GTM1" s="281"/>
      <c r="GTN1" s="281"/>
      <c r="GTO1" s="281"/>
      <c r="GTP1" s="281"/>
      <c r="GTQ1" s="281"/>
      <c r="GTR1" s="281"/>
      <c r="GTS1" s="281"/>
      <c r="GTT1" s="281"/>
      <c r="GTU1" s="281"/>
      <c r="GTV1" s="281"/>
      <c r="GTW1" s="281"/>
      <c r="GTX1" s="281"/>
      <c r="GTY1" s="281"/>
      <c r="GTZ1" s="281"/>
      <c r="GUA1" s="281"/>
      <c r="GUB1" s="281"/>
      <c r="GUC1" s="281"/>
      <c r="GUD1" s="281"/>
      <c r="GUE1" s="281"/>
      <c r="GUF1" s="281"/>
      <c r="GUG1" s="281"/>
      <c r="GUH1" s="281"/>
      <c r="GUI1" s="281"/>
      <c r="GUJ1" s="281"/>
      <c r="GUK1" s="281"/>
      <c r="GUL1" s="281"/>
      <c r="GUM1" s="281"/>
      <c r="GUN1" s="281"/>
      <c r="GUO1" s="281"/>
      <c r="GUP1" s="281"/>
      <c r="GUQ1" s="281"/>
      <c r="GUR1" s="281"/>
      <c r="GUS1" s="281"/>
      <c r="GUT1" s="281"/>
      <c r="GUU1" s="281"/>
      <c r="GUV1" s="281"/>
      <c r="GUW1" s="281"/>
      <c r="GUX1" s="281"/>
      <c r="GUY1" s="281"/>
      <c r="GUZ1" s="281"/>
      <c r="GVA1" s="281"/>
      <c r="GVB1" s="281"/>
      <c r="GVC1" s="281"/>
      <c r="GVD1" s="281"/>
      <c r="GVE1" s="281"/>
      <c r="GVF1" s="281"/>
      <c r="GVG1" s="281"/>
      <c r="GVH1" s="281"/>
      <c r="GVI1" s="281"/>
      <c r="GVJ1" s="281"/>
      <c r="GVK1" s="281"/>
      <c r="GVL1" s="281"/>
      <c r="GVM1" s="281"/>
      <c r="GVN1" s="281"/>
      <c r="GVO1" s="281"/>
      <c r="GVP1" s="281"/>
      <c r="GVQ1" s="281"/>
      <c r="GVR1" s="281"/>
      <c r="GVS1" s="281"/>
      <c r="GVT1" s="281"/>
      <c r="GVU1" s="281"/>
      <c r="GVV1" s="281"/>
      <c r="GVW1" s="281"/>
      <c r="GVX1" s="281"/>
      <c r="GVY1" s="281"/>
      <c r="GVZ1" s="281"/>
      <c r="GWA1" s="281"/>
      <c r="GWB1" s="281"/>
      <c r="GWC1" s="281"/>
      <c r="GWD1" s="281"/>
      <c r="GWE1" s="281"/>
      <c r="GWF1" s="281"/>
      <c r="GWG1" s="281"/>
      <c r="GWH1" s="281"/>
      <c r="GWI1" s="281"/>
      <c r="GWJ1" s="281"/>
      <c r="GWK1" s="281"/>
      <c r="GWL1" s="281"/>
      <c r="GWM1" s="281"/>
      <c r="GWN1" s="281"/>
      <c r="GWO1" s="281"/>
      <c r="GWP1" s="281"/>
      <c r="GWQ1" s="281"/>
      <c r="GWR1" s="281"/>
      <c r="GWS1" s="281"/>
      <c r="GWT1" s="281"/>
      <c r="GWU1" s="281"/>
      <c r="GWV1" s="281"/>
      <c r="GWW1" s="281"/>
      <c r="GWX1" s="281"/>
      <c r="GWY1" s="281"/>
      <c r="GWZ1" s="281"/>
      <c r="GXA1" s="281"/>
      <c r="GXB1" s="281"/>
      <c r="GXC1" s="281"/>
      <c r="GXD1" s="281"/>
      <c r="GXE1" s="281"/>
      <c r="GXF1" s="281"/>
      <c r="GXG1" s="281"/>
      <c r="GXH1" s="281"/>
      <c r="GXI1" s="281"/>
      <c r="GXJ1" s="281"/>
      <c r="GXK1" s="281"/>
      <c r="GXL1" s="281"/>
      <c r="GXM1" s="281"/>
      <c r="GXN1" s="281"/>
      <c r="GXO1" s="281"/>
      <c r="GXP1" s="281"/>
      <c r="GXQ1" s="281"/>
      <c r="GXR1" s="281"/>
      <c r="GXS1" s="281"/>
      <c r="GXT1" s="281"/>
      <c r="GXU1" s="281"/>
      <c r="GXV1" s="281"/>
      <c r="GXW1" s="281"/>
      <c r="GXX1" s="281"/>
      <c r="GXY1" s="281"/>
      <c r="GXZ1" s="281"/>
      <c r="GYA1" s="281"/>
      <c r="GYB1" s="281"/>
      <c r="GYC1" s="281"/>
      <c r="GYD1" s="281"/>
      <c r="GYE1" s="281"/>
      <c r="GYF1" s="281"/>
      <c r="GYG1" s="281"/>
      <c r="GYH1" s="281"/>
      <c r="GYI1" s="281"/>
      <c r="GYJ1" s="281"/>
      <c r="GYK1" s="281"/>
      <c r="GYL1" s="281"/>
      <c r="GYM1" s="281"/>
      <c r="GYN1" s="281"/>
      <c r="GYO1" s="281"/>
      <c r="GYP1" s="281"/>
      <c r="GYQ1" s="281"/>
      <c r="GYR1" s="281"/>
      <c r="GYS1" s="281"/>
      <c r="GYT1" s="281"/>
      <c r="GYU1" s="281"/>
      <c r="GYV1" s="281"/>
      <c r="GYW1" s="281"/>
      <c r="GYX1" s="281"/>
      <c r="GYY1" s="281"/>
      <c r="GYZ1" s="281"/>
      <c r="GZA1" s="281"/>
      <c r="GZB1" s="281"/>
      <c r="GZC1" s="281"/>
      <c r="GZD1" s="281"/>
      <c r="GZE1" s="281"/>
      <c r="GZF1" s="281"/>
      <c r="GZG1" s="281"/>
      <c r="GZH1" s="281"/>
      <c r="GZI1" s="281"/>
      <c r="GZJ1" s="281"/>
      <c r="GZK1" s="281"/>
      <c r="GZL1" s="281"/>
      <c r="GZM1" s="281"/>
      <c r="GZN1" s="281"/>
      <c r="GZO1" s="281"/>
      <c r="GZP1" s="281"/>
      <c r="GZQ1" s="281"/>
      <c r="GZR1" s="281"/>
      <c r="GZS1" s="281"/>
      <c r="GZT1" s="281"/>
      <c r="GZU1" s="281"/>
      <c r="GZV1" s="281"/>
      <c r="GZW1" s="281"/>
      <c r="GZX1" s="281"/>
      <c r="GZY1" s="281"/>
      <c r="GZZ1" s="281"/>
      <c r="HAA1" s="281"/>
      <c r="HAB1" s="281"/>
      <c r="HAC1" s="281"/>
      <c r="HAD1" s="281"/>
      <c r="HAE1" s="281"/>
      <c r="HAF1" s="281"/>
      <c r="HAG1" s="281"/>
      <c r="HAH1" s="281"/>
      <c r="HAI1" s="281"/>
      <c r="HAJ1" s="281"/>
      <c r="HAK1" s="281"/>
      <c r="HAL1" s="281"/>
      <c r="HAM1" s="281"/>
      <c r="HAN1" s="281"/>
      <c r="HAO1" s="281"/>
      <c r="HAP1" s="281"/>
      <c r="HAQ1" s="281"/>
      <c r="HAR1" s="281"/>
      <c r="HAS1" s="281"/>
      <c r="HAT1" s="281"/>
      <c r="HAU1" s="281"/>
      <c r="HAV1" s="281"/>
      <c r="HAW1" s="281"/>
      <c r="HAX1" s="281"/>
      <c r="HAY1" s="281"/>
      <c r="HAZ1" s="281"/>
      <c r="HBA1" s="281"/>
      <c r="HBB1" s="281"/>
      <c r="HBC1" s="281"/>
      <c r="HBD1" s="281"/>
      <c r="HBE1" s="281"/>
      <c r="HBF1" s="281"/>
      <c r="HBG1" s="281"/>
      <c r="HBH1" s="281"/>
      <c r="HBI1" s="281"/>
      <c r="HBJ1" s="281"/>
      <c r="HBK1" s="281"/>
      <c r="HBL1" s="281"/>
      <c r="HBM1" s="281"/>
      <c r="HBN1" s="281"/>
      <c r="HBO1" s="281"/>
      <c r="HBP1" s="281"/>
      <c r="HBQ1" s="281"/>
      <c r="HBR1" s="281"/>
      <c r="HBS1" s="281"/>
      <c r="HBT1" s="281"/>
      <c r="HBU1" s="281"/>
      <c r="HBV1" s="281"/>
      <c r="HBW1" s="281"/>
      <c r="HBX1" s="281"/>
      <c r="HBY1" s="281"/>
      <c r="HBZ1" s="281"/>
      <c r="HCA1" s="281"/>
      <c r="HCB1" s="281"/>
      <c r="HCC1" s="281"/>
      <c r="HCD1" s="281"/>
      <c r="HCE1" s="281"/>
      <c r="HCF1" s="281"/>
      <c r="HCG1" s="281"/>
      <c r="HCH1" s="281"/>
      <c r="HCI1" s="281"/>
      <c r="HCJ1" s="281"/>
      <c r="HCK1" s="281"/>
      <c r="HCL1" s="281"/>
      <c r="HCM1" s="281"/>
      <c r="HCN1" s="281"/>
      <c r="HCO1" s="281"/>
      <c r="HCP1" s="281"/>
      <c r="HCQ1" s="281"/>
      <c r="HCR1" s="281"/>
      <c r="HCS1" s="281"/>
      <c r="HCT1" s="281"/>
      <c r="HCU1" s="281"/>
      <c r="HCV1" s="281"/>
      <c r="HCW1" s="281"/>
      <c r="HCX1" s="281"/>
      <c r="HCY1" s="281"/>
      <c r="HCZ1" s="281"/>
      <c r="HDA1" s="281"/>
      <c r="HDB1" s="281"/>
      <c r="HDC1" s="281"/>
      <c r="HDD1" s="281"/>
      <c r="HDE1" s="281"/>
      <c r="HDF1" s="281"/>
      <c r="HDG1" s="281"/>
      <c r="HDH1" s="281"/>
      <c r="HDI1" s="281"/>
      <c r="HDJ1" s="281"/>
      <c r="HDK1" s="281"/>
      <c r="HDL1" s="281"/>
      <c r="HDM1" s="281"/>
      <c r="HDN1" s="281"/>
      <c r="HDO1" s="281"/>
      <c r="HDP1" s="281"/>
      <c r="HDQ1" s="281"/>
      <c r="HDR1" s="281"/>
      <c r="HDS1" s="281"/>
      <c r="HDT1" s="281"/>
      <c r="HDU1" s="281"/>
      <c r="HDV1" s="281"/>
      <c r="HDW1" s="281"/>
      <c r="HDX1" s="281"/>
      <c r="HDY1" s="281"/>
      <c r="HDZ1" s="281"/>
      <c r="HEA1" s="281"/>
      <c r="HEB1" s="281"/>
      <c r="HEC1" s="281"/>
      <c r="HED1" s="281"/>
      <c r="HEE1" s="281"/>
      <c r="HEF1" s="281"/>
      <c r="HEG1" s="281"/>
      <c r="HEH1" s="281"/>
      <c r="HEI1" s="281"/>
      <c r="HEJ1" s="281"/>
      <c r="HEK1" s="281"/>
      <c r="HEL1" s="281"/>
      <c r="HEM1" s="281"/>
      <c r="HEN1" s="281"/>
      <c r="HEO1" s="281"/>
      <c r="HEP1" s="281"/>
      <c r="HEQ1" s="281"/>
      <c r="HER1" s="281"/>
      <c r="HES1" s="281"/>
      <c r="HET1" s="281"/>
      <c r="HEU1" s="281"/>
      <c r="HEV1" s="281"/>
      <c r="HEW1" s="281"/>
      <c r="HEX1" s="281"/>
      <c r="HEY1" s="281"/>
      <c r="HEZ1" s="281"/>
      <c r="HFA1" s="281"/>
      <c r="HFB1" s="281"/>
      <c r="HFC1" s="281"/>
      <c r="HFD1" s="281"/>
      <c r="HFE1" s="281"/>
      <c r="HFF1" s="281"/>
      <c r="HFG1" s="281"/>
      <c r="HFH1" s="281"/>
      <c r="HFI1" s="281"/>
      <c r="HFJ1" s="281"/>
      <c r="HFK1" s="281"/>
      <c r="HFL1" s="281"/>
      <c r="HFM1" s="281"/>
      <c r="HFN1" s="281"/>
      <c r="HFO1" s="281"/>
      <c r="HFP1" s="281"/>
      <c r="HFQ1" s="281"/>
      <c r="HFR1" s="281"/>
      <c r="HFS1" s="281"/>
      <c r="HFT1" s="281"/>
      <c r="HFU1" s="281"/>
      <c r="HFV1" s="281"/>
      <c r="HFW1" s="281"/>
      <c r="HFX1" s="281"/>
      <c r="HFY1" s="281"/>
      <c r="HFZ1" s="281"/>
      <c r="HGA1" s="281"/>
      <c r="HGB1" s="281"/>
      <c r="HGC1" s="281"/>
      <c r="HGD1" s="281"/>
      <c r="HGE1" s="281"/>
      <c r="HGF1" s="281"/>
      <c r="HGG1" s="281"/>
      <c r="HGH1" s="281"/>
      <c r="HGI1" s="281"/>
      <c r="HGJ1" s="281"/>
      <c r="HGK1" s="281"/>
      <c r="HGL1" s="281"/>
      <c r="HGM1" s="281"/>
      <c r="HGN1" s="281"/>
      <c r="HGO1" s="281"/>
      <c r="HGP1" s="281"/>
      <c r="HGQ1" s="281"/>
      <c r="HGR1" s="281"/>
      <c r="HGS1" s="281"/>
      <c r="HGT1" s="281"/>
      <c r="HGU1" s="281"/>
      <c r="HGV1" s="281"/>
      <c r="HGW1" s="281"/>
      <c r="HGX1" s="281"/>
      <c r="HGY1" s="281"/>
      <c r="HGZ1" s="281"/>
      <c r="HHA1" s="281"/>
      <c r="HHB1" s="281"/>
      <c r="HHC1" s="281"/>
      <c r="HHD1" s="281"/>
      <c r="HHE1" s="281"/>
      <c r="HHF1" s="281"/>
      <c r="HHG1" s="281"/>
      <c r="HHH1" s="281"/>
      <c r="HHI1" s="281"/>
      <c r="HHJ1" s="281"/>
      <c r="HHK1" s="281"/>
      <c r="HHL1" s="281"/>
      <c r="HHM1" s="281"/>
      <c r="HHN1" s="281"/>
      <c r="HHO1" s="281"/>
      <c r="HHP1" s="281"/>
      <c r="HHQ1" s="281"/>
      <c r="HHR1" s="281"/>
      <c r="HHS1" s="281"/>
      <c r="HHT1" s="281"/>
      <c r="HHU1" s="281"/>
      <c r="HHV1" s="281"/>
      <c r="HHW1" s="281"/>
      <c r="HHX1" s="281"/>
      <c r="HHY1" s="281"/>
      <c r="HHZ1" s="281"/>
      <c r="HIA1" s="281"/>
      <c r="HIB1" s="281"/>
      <c r="HIC1" s="281"/>
      <c r="HID1" s="281"/>
      <c r="HIE1" s="281"/>
      <c r="HIF1" s="281"/>
      <c r="HIG1" s="281"/>
      <c r="HIH1" s="281"/>
      <c r="HII1" s="281"/>
      <c r="HIJ1" s="281"/>
      <c r="HIK1" s="281"/>
      <c r="HIL1" s="281"/>
      <c r="HIM1" s="281"/>
      <c r="HIN1" s="281"/>
      <c r="HIO1" s="281"/>
      <c r="HIP1" s="281"/>
      <c r="HIQ1" s="281"/>
      <c r="HIR1" s="281"/>
      <c r="HIS1" s="281"/>
      <c r="HIT1" s="281"/>
      <c r="HIU1" s="281"/>
      <c r="HIV1" s="281"/>
      <c r="HIW1" s="281"/>
      <c r="HIX1" s="281"/>
      <c r="HIY1" s="281"/>
      <c r="HIZ1" s="281"/>
      <c r="HJA1" s="281"/>
      <c r="HJB1" s="281"/>
      <c r="HJC1" s="281"/>
      <c r="HJD1" s="281"/>
      <c r="HJE1" s="281"/>
      <c r="HJF1" s="281"/>
      <c r="HJG1" s="281"/>
      <c r="HJH1" s="281"/>
      <c r="HJI1" s="281"/>
      <c r="HJJ1" s="281"/>
      <c r="HJK1" s="281"/>
      <c r="HJL1" s="281"/>
      <c r="HJM1" s="281"/>
      <c r="HJN1" s="281"/>
      <c r="HJO1" s="281"/>
      <c r="HJP1" s="281"/>
      <c r="HJQ1" s="281"/>
      <c r="HJR1" s="281"/>
      <c r="HJS1" s="281"/>
      <c r="HJT1" s="281"/>
      <c r="HJU1" s="281"/>
      <c r="HJV1" s="281"/>
      <c r="HJW1" s="281"/>
      <c r="HJX1" s="281"/>
      <c r="HJY1" s="281"/>
      <c r="HJZ1" s="281"/>
      <c r="HKA1" s="281"/>
      <c r="HKB1" s="281"/>
      <c r="HKC1" s="281"/>
      <c r="HKD1" s="281"/>
      <c r="HKE1" s="281"/>
      <c r="HKF1" s="281"/>
      <c r="HKG1" s="281"/>
      <c r="HKH1" s="281"/>
      <c r="HKI1" s="281"/>
      <c r="HKJ1" s="281"/>
      <c r="HKK1" s="281"/>
      <c r="HKL1" s="281"/>
      <c r="HKM1" s="281"/>
      <c r="HKN1" s="281"/>
      <c r="HKO1" s="281"/>
      <c r="HKP1" s="281"/>
      <c r="HKQ1" s="281"/>
      <c r="HKR1" s="281"/>
      <c r="HKS1" s="281"/>
      <c r="HKT1" s="281"/>
      <c r="HKU1" s="281"/>
      <c r="HKV1" s="281"/>
      <c r="HKW1" s="281"/>
      <c r="HKX1" s="281"/>
      <c r="HKY1" s="281"/>
      <c r="HKZ1" s="281"/>
      <c r="HLA1" s="281"/>
      <c r="HLB1" s="281"/>
      <c r="HLC1" s="281"/>
      <c r="HLD1" s="281"/>
      <c r="HLE1" s="281"/>
      <c r="HLF1" s="281"/>
      <c r="HLG1" s="281"/>
      <c r="HLH1" s="281"/>
      <c r="HLI1" s="281"/>
      <c r="HLJ1" s="281"/>
      <c r="HLK1" s="281"/>
      <c r="HLL1" s="281"/>
      <c r="HLM1" s="281"/>
      <c r="HLN1" s="281"/>
      <c r="HLO1" s="281"/>
      <c r="HLP1" s="281"/>
      <c r="HLQ1" s="281"/>
      <c r="HLR1" s="281"/>
      <c r="HLS1" s="281"/>
      <c r="HLT1" s="281"/>
      <c r="HLU1" s="281"/>
      <c r="HLV1" s="281"/>
      <c r="HLW1" s="281"/>
      <c r="HLX1" s="281"/>
      <c r="HLY1" s="281"/>
      <c r="HLZ1" s="281"/>
      <c r="HMA1" s="281"/>
      <c r="HMB1" s="281"/>
      <c r="HMC1" s="281"/>
      <c r="HMD1" s="281"/>
      <c r="HME1" s="281"/>
      <c r="HMF1" s="281"/>
      <c r="HMG1" s="281"/>
      <c r="HMH1" s="281"/>
      <c r="HMI1" s="281"/>
      <c r="HMJ1" s="281"/>
      <c r="HMK1" s="281"/>
      <c r="HML1" s="281"/>
      <c r="HMM1" s="281"/>
      <c r="HMN1" s="281"/>
      <c r="HMO1" s="281"/>
      <c r="HMP1" s="281"/>
      <c r="HMQ1" s="281"/>
      <c r="HMR1" s="281"/>
      <c r="HMS1" s="281"/>
      <c r="HMT1" s="281"/>
      <c r="HMU1" s="281"/>
      <c r="HMV1" s="281"/>
      <c r="HMW1" s="281"/>
      <c r="HMX1" s="281"/>
      <c r="HMY1" s="281"/>
      <c r="HMZ1" s="281"/>
      <c r="HNA1" s="281"/>
      <c r="HNB1" s="281"/>
      <c r="HNC1" s="281"/>
      <c r="HND1" s="281"/>
      <c r="HNE1" s="281"/>
      <c r="HNF1" s="281"/>
      <c r="HNG1" s="281"/>
      <c r="HNH1" s="281"/>
      <c r="HNI1" s="281"/>
      <c r="HNJ1" s="281"/>
      <c r="HNK1" s="281"/>
      <c r="HNL1" s="281"/>
      <c r="HNM1" s="281"/>
      <c r="HNN1" s="281"/>
      <c r="HNO1" s="281"/>
      <c r="HNP1" s="281"/>
      <c r="HNQ1" s="281"/>
      <c r="HNR1" s="281"/>
      <c r="HNS1" s="281"/>
      <c r="HNT1" s="281"/>
      <c r="HNU1" s="281"/>
      <c r="HNV1" s="281"/>
      <c r="HNW1" s="281"/>
      <c r="HNX1" s="281"/>
      <c r="HNY1" s="281"/>
      <c r="HNZ1" s="281"/>
      <c r="HOA1" s="281"/>
      <c r="HOB1" s="281"/>
      <c r="HOC1" s="281"/>
      <c r="HOD1" s="281"/>
      <c r="HOE1" s="281"/>
      <c r="HOF1" s="281"/>
      <c r="HOG1" s="281"/>
      <c r="HOH1" s="281"/>
      <c r="HOI1" s="281"/>
      <c r="HOJ1" s="281"/>
      <c r="HOK1" s="281"/>
      <c r="HOL1" s="281"/>
      <c r="HOM1" s="281"/>
      <c r="HON1" s="281"/>
      <c r="HOO1" s="281"/>
      <c r="HOP1" s="281"/>
      <c r="HOQ1" s="281"/>
      <c r="HOR1" s="281"/>
      <c r="HOS1" s="281"/>
      <c r="HOT1" s="281"/>
      <c r="HOU1" s="281"/>
      <c r="HOV1" s="281"/>
      <c r="HOW1" s="281"/>
      <c r="HOX1" s="281"/>
      <c r="HOY1" s="281"/>
      <c r="HOZ1" s="281"/>
      <c r="HPA1" s="281"/>
      <c r="HPB1" s="281"/>
      <c r="HPC1" s="281"/>
      <c r="HPD1" s="281"/>
      <c r="HPE1" s="281"/>
      <c r="HPF1" s="281"/>
      <c r="HPG1" s="281"/>
      <c r="HPH1" s="281"/>
      <c r="HPI1" s="281"/>
      <c r="HPJ1" s="281"/>
      <c r="HPK1" s="281"/>
      <c r="HPL1" s="281"/>
      <c r="HPM1" s="281"/>
      <c r="HPN1" s="281"/>
      <c r="HPO1" s="281"/>
      <c r="HPP1" s="281"/>
      <c r="HPQ1" s="281"/>
      <c r="HPR1" s="281"/>
      <c r="HPS1" s="281"/>
      <c r="HPT1" s="281"/>
      <c r="HPU1" s="281"/>
      <c r="HPV1" s="281"/>
      <c r="HPW1" s="281"/>
      <c r="HPX1" s="281"/>
      <c r="HPY1" s="281"/>
      <c r="HPZ1" s="281"/>
      <c r="HQA1" s="281"/>
      <c r="HQB1" s="281"/>
      <c r="HQC1" s="281"/>
      <c r="HQD1" s="281"/>
      <c r="HQE1" s="281"/>
      <c r="HQF1" s="281"/>
      <c r="HQG1" s="281"/>
      <c r="HQH1" s="281"/>
      <c r="HQI1" s="281"/>
      <c r="HQJ1" s="281"/>
      <c r="HQK1" s="281"/>
      <c r="HQL1" s="281"/>
      <c r="HQM1" s="281"/>
      <c r="HQN1" s="281"/>
      <c r="HQO1" s="281"/>
      <c r="HQP1" s="281"/>
      <c r="HQQ1" s="281"/>
      <c r="HQR1" s="281"/>
      <c r="HQS1" s="281"/>
      <c r="HQT1" s="281"/>
      <c r="HQU1" s="281"/>
      <c r="HQV1" s="281"/>
      <c r="HQW1" s="281"/>
      <c r="HQX1" s="281"/>
      <c r="HQY1" s="281"/>
      <c r="HQZ1" s="281"/>
      <c r="HRA1" s="281"/>
      <c r="HRB1" s="281"/>
      <c r="HRC1" s="281"/>
      <c r="HRD1" s="281"/>
      <c r="HRE1" s="281"/>
      <c r="HRF1" s="281"/>
      <c r="HRG1" s="281"/>
      <c r="HRH1" s="281"/>
      <c r="HRI1" s="281"/>
      <c r="HRJ1" s="281"/>
      <c r="HRK1" s="281"/>
      <c r="HRL1" s="281"/>
      <c r="HRM1" s="281"/>
      <c r="HRN1" s="281"/>
      <c r="HRO1" s="281"/>
      <c r="HRP1" s="281"/>
      <c r="HRQ1" s="281"/>
      <c r="HRR1" s="281"/>
      <c r="HRS1" s="281"/>
      <c r="HRT1" s="281"/>
      <c r="HRU1" s="281"/>
      <c r="HRV1" s="281"/>
      <c r="HRW1" s="281"/>
      <c r="HRX1" s="281"/>
      <c r="HRY1" s="281"/>
      <c r="HRZ1" s="281"/>
      <c r="HSA1" s="281"/>
      <c r="HSB1" s="281"/>
      <c r="HSC1" s="281"/>
      <c r="HSD1" s="281"/>
      <c r="HSE1" s="281"/>
      <c r="HSF1" s="281"/>
      <c r="HSG1" s="281"/>
      <c r="HSH1" s="281"/>
      <c r="HSI1" s="281"/>
      <c r="HSJ1" s="281"/>
      <c r="HSK1" s="281"/>
      <c r="HSL1" s="281"/>
      <c r="HSM1" s="281"/>
      <c r="HSN1" s="281"/>
      <c r="HSO1" s="281"/>
      <c r="HSP1" s="281"/>
      <c r="HSQ1" s="281"/>
      <c r="HSR1" s="281"/>
      <c r="HSS1" s="281"/>
      <c r="HST1" s="281"/>
      <c r="HSU1" s="281"/>
      <c r="HSV1" s="281"/>
      <c r="HSW1" s="281"/>
      <c r="HSX1" s="281"/>
      <c r="HSY1" s="281"/>
      <c r="HSZ1" s="281"/>
      <c r="HTA1" s="281"/>
      <c r="HTB1" s="281"/>
      <c r="HTC1" s="281"/>
      <c r="HTD1" s="281"/>
      <c r="HTE1" s="281"/>
      <c r="HTF1" s="281"/>
      <c r="HTG1" s="281"/>
      <c r="HTH1" s="281"/>
      <c r="HTI1" s="281"/>
      <c r="HTJ1" s="281"/>
      <c r="HTK1" s="281"/>
      <c r="HTL1" s="281"/>
      <c r="HTM1" s="281"/>
      <c r="HTN1" s="281"/>
      <c r="HTO1" s="281"/>
      <c r="HTP1" s="281"/>
      <c r="HTQ1" s="281"/>
      <c r="HTR1" s="281"/>
      <c r="HTS1" s="281"/>
      <c r="HTT1" s="281"/>
      <c r="HTU1" s="281"/>
      <c r="HTV1" s="281"/>
      <c r="HTW1" s="281"/>
      <c r="HTX1" s="281"/>
      <c r="HTY1" s="281"/>
      <c r="HTZ1" s="281"/>
      <c r="HUA1" s="281"/>
      <c r="HUB1" s="281"/>
      <c r="HUC1" s="281"/>
      <c r="HUD1" s="281"/>
      <c r="HUE1" s="281"/>
      <c r="HUF1" s="281"/>
      <c r="HUG1" s="281"/>
      <c r="HUH1" s="281"/>
      <c r="HUI1" s="281"/>
      <c r="HUJ1" s="281"/>
      <c r="HUK1" s="281"/>
      <c r="HUL1" s="281"/>
      <c r="HUM1" s="281"/>
      <c r="HUN1" s="281"/>
      <c r="HUO1" s="281"/>
      <c r="HUP1" s="281"/>
      <c r="HUQ1" s="281"/>
      <c r="HUR1" s="281"/>
      <c r="HUS1" s="281"/>
      <c r="HUT1" s="281"/>
      <c r="HUU1" s="281"/>
      <c r="HUV1" s="281"/>
      <c r="HUW1" s="281"/>
      <c r="HUX1" s="281"/>
      <c r="HUY1" s="281"/>
      <c r="HUZ1" s="281"/>
      <c r="HVA1" s="281"/>
      <c r="HVB1" s="281"/>
      <c r="HVC1" s="281"/>
      <c r="HVD1" s="281"/>
      <c r="HVE1" s="281"/>
      <c r="HVF1" s="281"/>
      <c r="HVG1" s="281"/>
      <c r="HVH1" s="281"/>
      <c r="HVI1" s="281"/>
      <c r="HVJ1" s="281"/>
      <c r="HVK1" s="281"/>
      <c r="HVL1" s="281"/>
      <c r="HVM1" s="281"/>
      <c r="HVN1" s="281"/>
      <c r="HVO1" s="281"/>
      <c r="HVP1" s="281"/>
      <c r="HVQ1" s="281"/>
      <c r="HVR1" s="281"/>
      <c r="HVS1" s="281"/>
      <c r="HVT1" s="281"/>
      <c r="HVU1" s="281"/>
      <c r="HVV1" s="281"/>
      <c r="HVW1" s="281"/>
      <c r="HVX1" s="281"/>
      <c r="HVY1" s="281"/>
      <c r="HVZ1" s="281"/>
      <c r="HWA1" s="281"/>
      <c r="HWB1" s="281"/>
      <c r="HWC1" s="281"/>
      <c r="HWD1" s="281"/>
      <c r="HWE1" s="281"/>
      <c r="HWF1" s="281"/>
      <c r="HWG1" s="281"/>
      <c r="HWH1" s="281"/>
      <c r="HWI1" s="281"/>
      <c r="HWJ1" s="281"/>
      <c r="HWK1" s="281"/>
      <c r="HWL1" s="281"/>
      <c r="HWM1" s="281"/>
      <c r="HWN1" s="281"/>
      <c r="HWO1" s="281"/>
      <c r="HWP1" s="281"/>
      <c r="HWQ1" s="281"/>
      <c r="HWR1" s="281"/>
      <c r="HWS1" s="281"/>
      <c r="HWT1" s="281"/>
      <c r="HWU1" s="281"/>
      <c r="HWV1" s="281"/>
      <c r="HWW1" s="281"/>
      <c r="HWX1" s="281"/>
      <c r="HWY1" s="281"/>
      <c r="HWZ1" s="281"/>
      <c r="HXA1" s="281"/>
      <c r="HXB1" s="281"/>
      <c r="HXC1" s="281"/>
      <c r="HXD1" s="281"/>
      <c r="HXE1" s="281"/>
      <c r="HXF1" s="281"/>
      <c r="HXG1" s="281"/>
      <c r="HXH1" s="281"/>
      <c r="HXI1" s="281"/>
      <c r="HXJ1" s="281"/>
      <c r="HXK1" s="281"/>
      <c r="HXL1" s="281"/>
      <c r="HXM1" s="281"/>
      <c r="HXN1" s="281"/>
      <c r="HXO1" s="281"/>
      <c r="HXP1" s="281"/>
      <c r="HXQ1" s="281"/>
      <c r="HXR1" s="281"/>
      <c r="HXS1" s="281"/>
      <c r="HXT1" s="281"/>
      <c r="HXU1" s="281"/>
      <c r="HXV1" s="281"/>
      <c r="HXW1" s="281"/>
      <c r="HXX1" s="281"/>
      <c r="HXY1" s="281"/>
      <c r="HXZ1" s="281"/>
      <c r="HYA1" s="281"/>
      <c r="HYB1" s="281"/>
      <c r="HYC1" s="281"/>
      <c r="HYD1" s="281"/>
      <c r="HYE1" s="281"/>
      <c r="HYF1" s="281"/>
      <c r="HYG1" s="281"/>
      <c r="HYH1" s="281"/>
      <c r="HYI1" s="281"/>
      <c r="HYJ1" s="281"/>
      <c r="HYK1" s="281"/>
      <c r="HYL1" s="281"/>
      <c r="HYM1" s="281"/>
      <c r="HYN1" s="281"/>
      <c r="HYO1" s="281"/>
      <c r="HYP1" s="281"/>
      <c r="HYQ1" s="281"/>
      <c r="HYR1" s="281"/>
      <c r="HYS1" s="281"/>
      <c r="HYT1" s="281"/>
      <c r="HYU1" s="281"/>
      <c r="HYV1" s="281"/>
      <c r="HYW1" s="281"/>
      <c r="HYX1" s="281"/>
      <c r="HYY1" s="281"/>
      <c r="HYZ1" s="281"/>
      <c r="HZA1" s="281"/>
      <c r="HZB1" s="281"/>
      <c r="HZC1" s="281"/>
      <c r="HZD1" s="281"/>
      <c r="HZE1" s="281"/>
      <c r="HZF1" s="281"/>
      <c r="HZG1" s="281"/>
      <c r="HZH1" s="281"/>
      <c r="HZI1" s="281"/>
      <c r="HZJ1" s="281"/>
      <c r="HZK1" s="281"/>
      <c r="HZL1" s="281"/>
      <c r="HZM1" s="281"/>
      <c r="HZN1" s="281"/>
      <c r="HZO1" s="281"/>
      <c r="HZP1" s="281"/>
      <c r="HZQ1" s="281"/>
      <c r="HZR1" s="281"/>
      <c r="HZS1" s="281"/>
      <c r="HZT1" s="281"/>
      <c r="HZU1" s="281"/>
      <c r="HZV1" s="281"/>
      <c r="HZW1" s="281"/>
      <c r="HZX1" s="281"/>
      <c r="HZY1" s="281"/>
      <c r="HZZ1" s="281"/>
      <c r="IAA1" s="281"/>
      <c r="IAB1" s="281"/>
      <c r="IAC1" s="281"/>
      <c r="IAD1" s="281"/>
      <c r="IAE1" s="281"/>
      <c r="IAF1" s="281"/>
      <c r="IAG1" s="281"/>
      <c r="IAH1" s="281"/>
      <c r="IAI1" s="281"/>
      <c r="IAJ1" s="281"/>
      <c r="IAK1" s="281"/>
      <c r="IAL1" s="281"/>
      <c r="IAM1" s="281"/>
      <c r="IAN1" s="281"/>
      <c r="IAO1" s="281"/>
      <c r="IAP1" s="281"/>
      <c r="IAQ1" s="281"/>
      <c r="IAR1" s="281"/>
      <c r="IAS1" s="281"/>
      <c r="IAT1" s="281"/>
      <c r="IAU1" s="281"/>
      <c r="IAV1" s="281"/>
      <c r="IAW1" s="281"/>
      <c r="IAX1" s="281"/>
      <c r="IAY1" s="281"/>
      <c r="IAZ1" s="281"/>
      <c r="IBA1" s="281"/>
      <c r="IBB1" s="281"/>
      <c r="IBC1" s="281"/>
      <c r="IBD1" s="281"/>
      <c r="IBE1" s="281"/>
      <c r="IBF1" s="281"/>
      <c r="IBG1" s="281"/>
      <c r="IBH1" s="281"/>
      <c r="IBI1" s="281"/>
      <c r="IBJ1" s="281"/>
      <c r="IBK1" s="281"/>
      <c r="IBL1" s="281"/>
      <c r="IBM1" s="281"/>
      <c r="IBN1" s="281"/>
      <c r="IBO1" s="281"/>
      <c r="IBP1" s="281"/>
      <c r="IBQ1" s="281"/>
      <c r="IBR1" s="281"/>
      <c r="IBS1" s="281"/>
      <c r="IBT1" s="281"/>
      <c r="IBU1" s="281"/>
      <c r="IBV1" s="281"/>
      <c r="IBW1" s="281"/>
      <c r="IBX1" s="281"/>
      <c r="IBY1" s="281"/>
      <c r="IBZ1" s="281"/>
      <c r="ICA1" s="281"/>
      <c r="ICB1" s="281"/>
      <c r="ICC1" s="281"/>
      <c r="ICD1" s="281"/>
      <c r="ICE1" s="281"/>
      <c r="ICF1" s="281"/>
      <c r="ICG1" s="281"/>
      <c r="ICH1" s="281"/>
      <c r="ICI1" s="281"/>
      <c r="ICJ1" s="281"/>
      <c r="ICK1" s="281"/>
      <c r="ICL1" s="281"/>
      <c r="ICM1" s="281"/>
      <c r="ICN1" s="281"/>
      <c r="ICO1" s="281"/>
      <c r="ICP1" s="281"/>
      <c r="ICQ1" s="281"/>
      <c r="ICR1" s="281"/>
      <c r="ICS1" s="281"/>
      <c r="ICT1" s="281"/>
      <c r="ICU1" s="281"/>
      <c r="ICV1" s="281"/>
      <c r="ICW1" s="281"/>
      <c r="ICX1" s="281"/>
      <c r="ICY1" s="281"/>
      <c r="ICZ1" s="281"/>
      <c r="IDA1" s="281"/>
      <c r="IDB1" s="281"/>
      <c r="IDC1" s="281"/>
      <c r="IDD1" s="281"/>
      <c r="IDE1" s="281"/>
      <c r="IDF1" s="281"/>
      <c r="IDG1" s="281"/>
      <c r="IDH1" s="281"/>
      <c r="IDI1" s="281"/>
      <c r="IDJ1" s="281"/>
      <c r="IDK1" s="281"/>
      <c r="IDL1" s="281"/>
      <c r="IDM1" s="281"/>
      <c r="IDN1" s="281"/>
      <c r="IDO1" s="281"/>
      <c r="IDP1" s="281"/>
      <c r="IDQ1" s="281"/>
      <c r="IDR1" s="281"/>
      <c r="IDS1" s="281"/>
      <c r="IDT1" s="281"/>
      <c r="IDU1" s="281"/>
      <c r="IDV1" s="281"/>
      <c r="IDW1" s="281"/>
      <c r="IDX1" s="281"/>
      <c r="IDY1" s="281"/>
      <c r="IDZ1" s="281"/>
      <c r="IEA1" s="281"/>
      <c r="IEB1" s="281"/>
      <c r="IEC1" s="281"/>
      <c r="IED1" s="281"/>
      <c r="IEE1" s="281"/>
      <c r="IEF1" s="281"/>
      <c r="IEG1" s="281"/>
      <c r="IEH1" s="281"/>
      <c r="IEI1" s="281"/>
      <c r="IEJ1" s="281"/>
      <c r="IEK1" s="281"/>
      <c r="IEL1" s="281"/>
      <c r="IEM1" s="281"/>
      <c r="IEN1" s="281"/>
      <c r="IEO1" s="281"/>
      <c r="IEP1" s="281"/>
      <c r="IEQ1" s="281"/>
      <c r="IER1" s="281"/>
      <c r="IES1" s="281"/>
      <c r="IET1" s="281"/>
      <c r="IEU1" s="281"/>
      <c r="IEV1" s="281"/>
      <c r="IEW1" s="281"/>
      <c r="IEX1" s="281"/>
      <c r="IEY1" s="281"/>
      <c r="IEZ1" s="281"/>
      <c r="IFA1" s="281"/>
      <c r="IFB1" s="281"/>
      <c r="IFC1" s="281"/>
      <c r="IFD1" s="281"/>
      <c r="IFE1" s="281"/>
      <c r="IFF1" s="281"/>
      <c r="IFG1" s="281"/>
      <c r="IFH1" s="281"/>
      <c r="IFI1" s="281"/>
      <c r="IFJ1" s="281"/>
      <c r="IFK1" s="281"/>
      <c r="IFL1" s="281"/>
      <c r="IFM1" s="281"/>
      <c r="IFN1" s="281"/>
      <c r="IFO1" s="281"/>
      <c r="IFP1" s="281"/>
      <c r="IFQ1" s="281"/>
      <c r="IFR1" s="281"/>
      <c r="IFS1" s="281"/>
      <c r="IFT1" s="281"/>
      <c r="IFU1" s="281"/>
      <c r="IFV1" s="281"/>
      <c r="IFW1" s="281"/>
      <c r="IFX1" s="281"/>
      <c r="IFY1" s="281"/>
      <c r="IFZ1" s="281"/>
      <c r="IGA1" s="281"/>
      <c r="IGB1" s="281"/>
      <c r="IGC1" s="281"/>
      <c r="IGD1" s="281"/>
      <c r="IGE1" s="281"/>
      <c r="IGF1" s="281"/>
      <c r="IGG1" s="281"/>
      <c r="IGH1" s="281"/>
      <c r="IGI1" s="281"/>
      <c r="IGJ1" s="281"/>
      <c r="IGK1" s="281"/>
      <c r="IGL1" s="281"/>
      <c r="IGM1" s="281"/>
      <c r="IGN1" s="281"/>
      <c r="IGO1" s="281"/>
      <c r="IGP1" s="281"/>
      <c r="IGQ1" s="281"/>
      <c r="IGR1" s="281"/>
      <c r="IGS1" s="281"/>
      <c r="IGT1" s="281"/>
      <c r="IGU1" s="281"/>
      <c r="IGV1" s="281"/>
      <c r="IGW1" s="281"/>
      <c r="IGX1" s="281"/>
      <c r="IGY1" s="281"/>
      <c r="IGZ1" s="281"/>
      <c r="IHA1" s="281"/>
      <c r="IHB1" s="281"/>
      <c r="IHC1" s="281"/>
      <c r="IHD1" s="281"/>
      <c r="IHE1" s="281"/>
      <c r="IHF1" s="281"/>
      <c r="IHG1" s="281"/>
      <c r="IHH1" s="281"/>
      <c r="IHI1" s="281"/>
      <c r="IHJ1" s="281"/>
      <c r="IHK1" s="281"/>
      <c r="IHL1" s="281"/>
      <c r="IHM1" s="281"/>
      <c r="IHN1" s="281"/>
      <c r="IHO1" s="281"/>
      <c r="IHP1" s="281"/>
      <c r="IHQ1" s="281"/>
      <c r="IHR1" s="281"/>
      <c r="IHS1" s="281"/>
      <c r="IHT1" s="281"/>
      <c r="IHU1" s="281"/>
      <c r="IHV1" s="281"/>
      <c r="IHW1" s="281"/>
      <c r="IHX1" s="281"/>
      <c r="IHY1" s="281"/>
      <c r="IHZ1" s="281"/>
      <c r="IIA1" s="281"/>
      <c r="IIB1" s="281"/>
      <c r="IIC1" s="281"/>
      <c r="IID1" s="281"/>
      <c r="IIE1" s="281"/>
      <c r="IIF1" s="281"/>
      <c r="IIG1" s="281"/>
      <c r="IIH1" s="281"/>
      <c r="III1" s="281"/>
      <c r="IIJ1" s="281"/>
      <c r="IIK1" s="281"/>
      <c r="IIL1" s="281"/>
      <c r="IIM1" s="281"/>
      <c r="IIN1" s="281"/>
      <c r="IIO1" s="281"/>
      <c r="IIP1" s="281"/>
      <c r="IIQ1" s="281"/>
      <c r="IIR1" s="281"/>
      <c r="IIS1" s="281"/>
      <c r="IIT1" s="281"/>
      <c r="IIU1" s="281"/>
      <c r="IIV1" s="281"/>
      <c r="IIW1" s="281"/>
      <c r="IIX1" s="281"/>
      <c r="IIY1" s="281"/>
      <c r="IIZ1" s="281"/>
      <c r="IJA1" s="281"/>
      <c r="IJB1" s="281"/>
      <c r="IJC1" s="281"/>
      <c r="IJD1" s="281"/>
      <c r="IJE1" s="281"/>
      <c r="IJF1" s="281"/>
      <c r="IJG1" s="281"/>
      <c r="IJH1" s="281"/>
      <c r="IJI1" s="281"/>
      <c r="IJJ1" s="281"/>
      <c r="IJK1" s="281"/>
      <c r="IJL1" s="281"/>
      <c r="IJM1" s="281"/>
      <c r="IJN1" s="281"/>
      <c r="IJO1" s="281"/>
      <c r="IJP1" s="281"/>
      <c r="IJQ1" s="281"/>
      <c r="IJR1" s="281"/>
      <c r="IJS1" s="281"/>
      <c r="IJT1" s="281"/>
      <c r="IJU1" s="281"/>
      <c r="IJV1" s="281"/>
      <c r="IJW1" s="281"/>
      <c r="IJX1" s="281"/>
      <c r="IJY1" s="281"/>
      <c r="IJZ1" s="281"/>
      <c r="IKA1" s="281"/>
      <c r="IKB1" s="281"/>
      <c r="IKC1" s="281"/>
      <c r="IKD1" s="281"/>
      <c r="IKE1" s="281"/>
      <c r="IKF1" s="281"/>
      <c r="IKG1" s="281"/>
      <c r="IKH1" s="281"/>
      <c r="IKI1" s="281"/>
      <c r="IKJ1" s="281"/>
      <c r="IKK1" s="281"/>
      <c r="IKL1" s="281"/>
      <c r="IKM1" s="281"/>
      <c r="IKN1" s="281"/>
      <c r="IKO1" s="281"/>
      <c r="IKP1" s="281"/>
      <c r="IKQ1" s="281"/>
      <c r="IKR1" s="281"/>
      <c r="IKS1" s="281"/>
      <c r="IKT1" s="281"/>
      <c r="IKU1" s="281"/>
      <c r="IKV1" s="281"/>
      <c r="IKW1" s="281"/>
      <c r="IKX1" s="281"/>
      <c r="IKY1" s="281"/>
      <c r="IKZ1" s="281"/>
      <c r="ILA1" s="281"/>
      <c r="ILB1" s="281"/>
      <c r="ILC1" s="281"/>
      <c r="ILD1" s="281"/>
      <c r="ILE1" s="281"/>
      <c r="ILF1" s="281"/>
      <c r="ILG1" s="281"/>
      <c r="ILH1" s="281"/>
      <c r="ILI1" s="281"/>
      <c r="ILJ1" s="281"/>
      <c r="ILK1" s="281"/>
      <c r="ILL1" s="281"/>
      <c r="ILM1" s="281"/>
      <c r="ILN1" s="281"/>
      <c r="ILO1" s="281"/>
      <c r="ILP1" s="281"/>
      <c r="ILQ1" s="281"/>
      <c r="ILR1" s="281"/>
      <c r="ILS1" s="281"/>
      <c r="ILT1" s="281"/>
      <c r="ILU1" s="281"/>
      <c r="ILV1" s="281"/>
      <c r="ILW1" s="281"/>
      <c r="ILX1" s="281"/>
      <c r="ILY1" s="281"/>
      <c r="ILZ1" s="281"/>
      <c r="IMA1" s="281"/>
      <c r="IMB1" s="281"/>
      <c r="IMC1" s="281"/>
      <c r="IMD1" s="281"/>
      <c r="IME1" s="281"/>
      <c r="IMF1" s="281"/>
      <c r="IMG1" s="281"/>
      <c r="IMH1" s="281"/>
      <c r="IMI1" s="281"/>
      <c r="IMJ1" s="281"/>
      <c r="IMK1" s="281"/>
      <c r="IML1" s="281"/>
      <c r="IMM1" s="281"/>
      <c r="IMN1" s="281"/>
      <c r="IMO1" s="281"/>
      <c r="IMP1" s="281"/>
      <c r="IMQ1" s="281"/>
      <c r="IMR1" s="281"/>
      <c r="IMS1" s="281"/>
      <c r="IMT1" s="281"/>
      <c r="IMU1" s="281"/>
      <c r="IMV1" s="281"/>
      <c r="IMW1" s="281"/>
      <c r="IMX1" s="281"/>
      <c r="IMY1" s="281"/>
      <c r="IMZ1" s="281"/>
      <c r="INA1" s="281"/>
      <c r="INB1" s="281"/>
      <c r="INC1" s="281"/>
      <c r="IND1" s="281"/>
      <c r="INE1" s="281"/>
      <c r="INF1" s="281"/>
      <c r="ING1" s="281"/>
      <c r="INH1" s="281"/>
      <c r="INI1" s="281"/>
      <c r="INJ1" s="281"/>
      <c r="INK1" s="281"/>
      <c r="INL1" s="281"/>
      <c r="INM1" s="281"/>
      <c r="INN1" s="281"/>
      <c r="INO1" s="281"/>
      <c r="INP1" s="281"/>
      <c r="INQ1" s="281"/>
      <c r="INR1" s="281"/>
      <c r="INS1" s="281"/>
      <c r="INT1" s="281"/>
      <c r="INU1" s="281"/>
      <c r="INV1" s="281"/>
      <c r="INW1" s="281"/>
      <c r="INX1" s="281"/>
      <c r="INY1" s="281"/>
      <c r="INZ1" s="281"/>
      <c r="IOA1" s="281"/>
      <c r="IOB1" s="281"/>
      <c r="IOC1" s="281"/>
      <c r="IOD1" s="281"/>
      <c r="IOE1" s="281"/>
      <c r="IOF1" s="281"/>
      <c r="IOG1" s="281"/>
      <c r="IOH1" s="281"/>
      <c r="IOI1" s="281"/>
      <c r="IOJ1" s="281"/>
      <c r="IOK1" s="281"/>
      <c r="IOL1" s="281"/>
      <c r="IOM1" s="281"/>
      <c r="ION1" s="281"/>
      <c r="IOO1" s="281"/>
      <c r="IOP1" s="281"/>
      <c r="IOQ1" s="281"/>
      <c r="IOR1" s="281"/>
      <c r="IOS1" s="281"/>
      <c r="IOT1" s="281"/>
      <c r="IOU1" s="281"/>
      <c r="IOV1" s="281"/>
      <c r="IOW1" s="281"/>
      <c r="IOX1" s="281"/>
      <c r="IOY1" s="281"/>
      <c r="IOZ1" s="281"/>
      <c r="IPA1" s="281"/>
      <c r="IPB1" s="281"/>
      <c r="IPC1" s="281"/>
      <c r="IPD1" s="281"/>
      <c r="IPE1" s="281"/>
      <c r="IPF1" s="281"/>
      <c r="IPG1" s="281"/>
      <c r="IPH1" s="281"/>
      <c r="IPI1" s="281"/>
      <c r="IPJ1" s="281"/>
      <c r="IPK1" s="281"/>
      <c r="IPL1" s="281"/>
      <c r="IPM1" s="281"/>
      <c r="IPN1" s="281"/>
      <c r="IPO1" s="281"/>
      <c r="IPP1" s="281"/>
      <c r="IPQ1" s="281"/>
      <c r="IPR1" s="281"/>
      <c r="IPS1" s="281"/>
      <c r="IPT1" s="281"/>
      <c r="IPU1" s="281"/>
      <c r="IPV1" s="281"/>
      <c r="IPW1" s="281"/>
      <c r="IPX1" s="281"/>
      <c r="IPY1" s="281"/>
      <c r="IPZ1" s="281"/>
      <c r="IQA1" s="281"/>
      <c r="IQB1" s="281"/>
      <c r="IQC1" s="281"/>
      <c r="IQD1" s="281"/>
      <c r="IQE1" s="281"/>
      <c r="IQF1" s="281"/>
      <c r="IQG1" s="281"/>
      <c r="IQH1" s="281"/>
      <c r="IQI1" s="281"/>
      <c r="IQJ1" s="281"/>
      <c r="IQK1" s="281"/>
      <c r="IQL1" s="281"/>
      <c r="IQM1" s="281"/>
      <c r="IQN1" s="281"/>
      <c r="IQO1" s="281"/>
      <c r="IQP1" s="281"/>
      <c r="IQQ1" s="281"/>
      <c r="IQR1" s="281"/>
      <c r="IQS1" s="281"/>
      <c r="IQT1" s="281"/>
      <c r="IQU1" s="281"/>
      <c r="IQV1" s="281"/>
      <c r="IQW1" s="281"/>
      <c r="IQX1" s="281"/>
      <c r="IQY1" s="281"/>
      <c r="IQZ1" s="281"/>
      <c r="IRA1" s="281"/>
      <c r="IRB1" s="281"/>
      <c r="IRC1" s="281"/>
      <c r="IRD1" s="281"/>
      <c r="IRE1" s="281"/>
      <c r="IRF1" s="281"/>
      <c r="IRG1" s="281"/>
      <c r="IRH1" s="281"/>
      <c r="IRI1" s="281"/>
      <c r="IRJ1" s="281"/>
      <c r="IRK1" s="281"/>
      <c r="IRL1" s="281"/>
      <c r="IRM1" s="281"/>
      <c r="IRN1" s="281"/>
      <c r="IRO1" s="281"/>
      <c r="IRP1" s="281"/>
      <c r="IRQ1" s="281"/>
      <c r="IRR1" s="281"/>
      <c r="IRS1" s="281"/>
      <c r="IRT1" s="281"/>
      <c r="IRU1" s="281"/>
      <c r="IRV1" s="281"/>
      <c r="IRW1" s="281"/>
      <c r="IRX1" s="281"/>
      <c r="IRY1" s="281"/>
      <c r="IRZ1" s="281"/>
      <c r="ISA1" s="281"/>
      <c r="ISB1" s="281"/>
      <c r="ISC1" s="281"/>
      <c r="ISD1" s="281"/>
      <c r="ISE1" s="281"/>
      <c r="ISF1" s="281"/>
      <c r="ISG1" s="281"/>
      <c r="ISH1" s="281"/>
      <c r="ISI1" s="281"/>
      <c r="ISJ1" s="281"/>
      <c r="ISK1" s="281"/>
      <c r="ISL1" s="281"/>
      <c r="ISM1" s="281"/>
      <c r="ISN1" s="281"/>
      <c r="ISO1" s="281"/>
      <c r="ISP1" s="281"/>
      <c r="ISQ1" s="281"/>
      <c r="ISR1" s="281"/>
      <c r="ISS1" s="281"/>
      <c r="IST1" s="281"/>
      <c r="ISU1" s="281"/>
      <c r="ISV1" s="281"/>
      <c r="ISW1" s="281"/>
      <c r="ISX1" s="281"/>
      <c r="ISY1" s="281"/>
      <c r="ISZ1" s="281"/>
      <c r="ITA1" s="281"/>
      <c r="ITB1" s="281"/>
      <c r="ITC1" s="281"/>
      <c r="ITD1" s="281"/>
      <c r="ITE1" s="281"/>
      <c r="ITF1" s="281"/>
      <c r="ITG1" s="281"/>
      <c r="ITH1" s="281"/>
      <c r="ITI1" s="281"/>
      <c r="ITJ1" s="281"/>
      <c r="ITK1" s="281"/>
      <c r="ITL1" s="281"/>
      <c r="ITM1" s="281"/>
      <c r="ITN1" s="281"/>
      <c r="ITO1" s="281"/>
      <c r="ITP1" s="281"/>
      <c r="ITQ1" s="281"/>
      <c r="ITR1" s="281"/>
      <c r="ITS1" s="281"/>
      <c r="ITT1" s="281"/>
      <c r="ITU1" s="281"/>
      <c r="ITV1" s="281"/>
      <c r="ITW1" s="281"/>
      <c r="ITX1" s="281"/>
      <c r="ITY1" s="281"/>
      <c r="ITZ1" s="281"/>
      <c r="IUA1" s="281"/>
      <c r="IUB1" s="281"/>
      <c r="IUC1" s="281"/>
      <c r="IUD1" s="281"/>
      <c r="IUE1" s="281"/>
      <c r="IUF1" s="281"/>
      <c r="IUG1" s="281"/>
      <c r="IUH1" s="281"/>
      <c r="IUI1" s="281"/>
      <c r="IUJ1" s="281"/>
      <c r="IUK1" s="281"/>
      <c r="IUL1" s="281"/>
      <c r="IUM1" s="281"/>
      <c r="IUN1" s="281"/>
      <c r="IUO1" s="281"/>
      <c r="IUP1" s="281"/>
      <c r="IUQ1" s="281"/>
      <c r="IUR1" s="281"/>
      <c r="IUS1" s="281"/>
      <c r="IUT1" s="281"/>
      <c r="IUU1" s="281"/>
      <c r="IUV1" s="281"/>
      <c r="IUW1" s="281"/>
      <c r="IUX1" s="281"/>
      <c r="IUY1" s="281"/>
      <c r="IUZ1" s="281"/>
      <c r="IVA1" s="281"/>
      <c r="IVB1" s="281"/>
      <c r="IVC1" s="281"/>
      <c r="IVD1" s="281"/>
      <c r="IVE1" s="281"/>
      <c r="IVF1" s="281"/>
      <c r="IVG1" s="281"/>
      <c r="IVH1" s="281"/>
      <c r="IVI1" s="281"/>
      <c r="IVJ1" s="281"/>
      <c r="IVK1" s="281"/>
      <c r="IVL1" s="281"/>
      <c r="IVM1" s="281"/>
      <c r="IVN1" s="281"/>
      <c r="IVO1" s="281"/>
      <c r="IVP1" s="281"/>
      <c r="IVQ1" s="281"/>
      <c r="IVR1" s="281"/>
      <c r="IVS1" s="281"/>
      <c r="IVT1" s="281"/>
      <c r="IVU1" s="281"/>
      <c r="IVV1" s="281"/>
      <c r="IVW1" s="281"/>
      <c r="IVX1" s="281"/>
      <c r="IVY1" s="281"/>
      <c r="IVZ1" s="281"/>
      <c r="IWA1" s="281"/>
      <c r="IWB1" s="281"/>
      <c r="IWC1" s="281"/>
      <c r="IWD1" s="281"/>
      <c r="IWE1" s="281"/>
      <c r="IWF1" s="281"/>
      <c r="IWG1" s="281"/>
      <c r="IWH1" s="281"/>
      <c r="IWI1" s="281"/>
      <c r="IWJ1" s="281"/>
      <c r="IWK1" s="281"/>
      <c r="IWL1" s="281"/>
      <c r="IWM1" s="281"/>
      <c r="IWN1" s="281"/>
      <c r="IWO1" s="281"/>
      <c r="IWP1" s="281"/>
      <c r="IWQ1" s="281"/>
      <c r="IWR1" s="281"/>
      <c r="IWS1" s="281"/>
      <c r="IWT1" s="281"/>
      <c r="IWU1" s="281"/>
      <c r="IWV1" s="281"/>
      <c r="IWW1" s="281"/>
      <c r="IWX1" s="281"/>
      <c r="IWY1" s="281"/>
      <c r="IWZ1" s="281"/>
      <c r="IXA1" s="281"/>
      <c r="IXB1" s="281"/>
      <c r="IXC1" s="281"/>
      <c r="IXD1" s="281"/>
      <c r="IXE1" s="281"/>
      <c r="IXF1" s="281"/>
      <c r="IXG1" s="281"/>
      <c r="IXH1" s="281"/>
      <c r="IXI1" s="281"/>
      <c r="IXJ1" s="281"/>
      <c r="IXK1" s="281"/>
      <c r="IXL1" s="281"/>
      <c r="IXM1" s="281"/>
      <c r="IXN1" s="281"/>
      <c r="IXO1" s="281"/>
      <c r="IXP1" s="281"/>
      <c r="IXQ1" s="281"/>
      <c r="IXR1" s="281"/>
      <c r="IXS1" s="281"/>
      <c r="IXT1" s="281"/>
      <c r="IXU1" s="281"/>
      <c r="IXV1" s="281"/>
      <c r="IXW1" s="281"/>
      <c r="IXX1" s="281"/>
      <c r="IXY1" s="281"/>
      <c r="IXZ1" s="281"/>
      <c r="IYA1" s="281"/>
      <c r="IYB1" s="281"/>
      <c r="IYC1" s="281"/>
      <c r="IYD1" s="281"/>
      <c r="IYE1" s="281"/>
      <c r="IYF1" s="281"/>
      <c r="IYG1" s="281"/>
      <c r="IYH1" s="281"/>
      <c r="IYI1" s="281"/>
      <c r="IYJ1" s="281"/>
      <c r="IYK1" s="281"/>
      <c r="IYL1" s="281"/>
      <c r="IYM1" s="281"/>
      <c r="IYN1" s="281"/>
      <c r="IYO1" s="281"/>
      <c r="IYP1" s="281"/>
      <c r="IYQ1" s="281"/>
      <c r="IYR1" s="281"/>
      <c r="IYS1" s="281"/>
      <c r="IYT1" s="281"/>
      <c r="IYU1" s="281"/>
      <c r="IYV1" s="281"/>
      <c r="IYW1" s="281"/>
      <c r="IYX1" s="281"/>
      <c r="IYY1" s="281"/>
      <c r="IYZ1" s="281"/>
      <c r="IZA1" s="281"/>
      <c r="IZB1" s="281"/>
      <c r="IZC1" s="281"/>
      <c r="IZD1" s="281"/>
      <c r="IZE1" s="281"/>
      <c r="IZF1" s="281"/>
      <c r="IZG1" s="281"/>
      <c r="IZH1" s="281"/>
      <c r="IZI1" s="281"/>
      <c r="IZJ1" s="281"/>
      <c r="IZK1" s="281"/>
      <c r="IZL1" s="281"/>
      <c r="IZM1" s="281"/>
      <c r="IZN1" s="281"/>
      <c r="IZO1" s="281"/>
      <c r="IZP1" s="281"/>
      <c r="IZQ1" s="281"/>
      <c r="IZR1" s="281"/>
      <c r="IZS1" s="281"/>
      <c r="IZT1" s="281"/>
      <c r="IZU1" s="281"/>
      <c r="IZV1" s="281"/>
      <c r="IZW1" s="281"/>
      <c r="IZX1" s="281"/>
      <c r="IZY1" s="281"/>
      <c r="IZZ1" s="281"/>
      <c r="JAA1" s="281"/>
      <c r="JAB1" s="281"/>
      <c r="JAC1" s="281"/>
      <c r="JAD1" s="281"/>
      <c r="JAE1" s="281"/>
      <c r="JAF1" s="281"/>
      <c r="JAG1" s="281"/>
      <c r="JAH1" s="281"/>
      <c r="JAI1" s="281"/>
      <c r="JAJ1" s="281"/>
      <c r="JAK1" s="281"/>
      <c r="JAL1" s="281"/>
      <c r="JAM1" s="281"/>
      <c r="JAN1" s="281"/>
      <c r="JAO1" s="281"/>
      <c r="JAP1" s="281"/>
      <c r="JAQ1" s="281"/>
      <c r="JAR1" s="281"/>
      <c r="JAS1" s="281"/>
      <c r="JAT1" s="281"/>
      <c r="JAU1" s="281"/>
      <c r="JAV1" s="281"/>
      <c r="JAW1" s="281"/>
      <c r="JAX1" s="281"/>
      <c r="JAY1" s="281"/>
      <c r="JAZ1" s="281"/>
      <c r="JBA1" s="281"/>
      <c r="JBB1" s="281"/>
      <c r="JBC1" s="281"/>
      <c r="JBD1" s="281"/>
      <c r="JBE1" s="281"/>
      <c r="JBF1" s="281"/>
      <c r="JBG1" s="281"/>
      <c r="JBH1" s="281"/>
      <c r="JBI1" s="281"/>
      <c r="JBJ1" s="281"/>
      <c r="JBK1" s="281"/>
      <c r="JBL1" s="281"/>
      <c r="JBM1" s="281"/>
      <c r="JBN1" s="281"/>
      <c r="JBO1" s="281"/>
      <c r="JBP1" s="281"/>
      <c r="JBQ1" s="281"/>
      <c r="JBR1" s="281"/>
      <c r="JBS1" s="281"/>
      <c r="JBT1" s="281"/>
      <c r="JBU1" s="281"/>
      <c r="JBV1" s="281"/>
      <c r="JBW1" s="281"/>
      <c r="JBX1" s="281"/>
      <c r="JBY1" s="281"/>
      <c r="JBZ1" s="281"/>
      <c r="JCA1" s="281"/>
      <c r="JCB1" s="281"/>
      <c r="JCC1" s="281"/>
      <c r="JCD1" s="281"/>
      <c r="JCE1" s="281"/>
      <c r="JCF1" s="281"/>
      <c r="JCG1" s="281"/>
      <c r="JCH1" s="281"/>
      <c r="JCI1" s="281"/>
      <c r="JCJ1" s="281"/>
      <c r="JCK1" s="281"/>
      <c r="JCL1" s="281"/>
      <c r="JCM1" s="281"/>
      <c r="JCN1" s="281"/>
      <c r="JCO1" s="281"/>
      <c r="JCP1" s="281"/>
      <c r="JCQ1" s="281"/>
      <c r="JCR1" s="281"/>
      <c r="JCS1" s="281"/>
      <c r="JCT1" s="281"/>
      <c r="JCU1" s="281"/>
      <c r="JCV1" s="281"/>
      <c r="JCW1" s="281"/>
      <c r="JCX1" s="281"/>
      <c r="JCY1" s="281"/>
      <c r="JCZ1" s="281"/>
      <c r="JDA1" s="281"/>
      <c r="JDB1" s="281"/>
      <c r="JDC1" s="281"/>
      <c r="JDD1" s="281"/>
      <c r="JDE1" s="281"/>
      <c r="JDF1" s="281"/>
      <c r="JDG1" s="281"/>
      <c r="JDH1" s="281"/>
      <c r="JDI1" s="281"/>
      <c r="JDJ1" s="281"/>
      <c r="JDK1" s="281"/>
      <c r="JDL1" s="281"/>
      <c r="JDM1" s="281"/>
      <c r="JDN1" s="281"/>
      <c r="JDO1" s="281"/>
      <c r="JDP1" s="281"/>
      <c r="JDQ1" s="281"/>
      <c r="JDR1" s="281"/>
      <c r="JDS1" s="281"/>
      <c r="JDT1" s="281"/>
      <c r="JDU1" s="281"/>
      <c r="JDV1" s="281"/>
      <c r="JDW1" s="281"/>
      <c r="JDX1" s="281"/>
      <c r="JDY1" s="281"/>
      <c r="JDZ1" s="281"/>
      <c r="JEA1" s="281"/>
      <c r="JEB1" s="281"/>
      <c r="JEC1" s="281"/>
      <c r="JED1" s="281"/>
      <c r="JEE1" s="281"/>
      <c r="JEF1" s="281"/>
      <c r="JEG1" s="281"/>
      <c r="JEH1" s="281"/>
      <c r="JEI1" s="281"/>
      <c r="JEJ1" s="281"/>
      <c r="JEK1" s="281"/>
      <c r="JEL1" s="281"/>
      <c r="JEM1" s="281"/>
      <c r="JEN1" s="281"/>
      <c r="JEO1" s="281"/>
      <c r="JEP1" s="281"/>
      <c r="JEQ1" s="281"/>
      <c r="JER1" s="281"/>
      <c r="JES1" s="281"/>
      <c r="JET1" s="281"/>
      <c r="JEU1" s="281"/>
      <c r="JEV1" s="281"/>
      <c r="JEW1" s="281"/>
      <c r="JEX1" s="281"/>
      <c r="JEY1" s="281"/>
      <c r="JEZ1" s="281"/>
      <c r="JFA1" s="281"/>
      <c r="JFB1" s="281"/>
      <c r="JFC1" s="281"/>
      <c r="JFD1" s="281"/>
      <c r="JFE1" s="281"/>
      <c r="JFF1" s="281"/>
      <c r="JFG1" s="281"/>
      <c r="JFH1" s="281"/>
      <c r="JFI1" s="281"/>
      <c r="JFJ1" s="281"/>
      <c r="JFK1" s="281"/>
      <c r="JFL1" s="281"/>
      <c r="JFM1" s="281"/>
      <c r="JFN1" s="281"/>
      <c r="JFO1" s="281"/>
      <c r="JFP1" s="281"/>
      <c r="JFQ1" s="281"/>
      <c r="JFR1" s="281"/>
      <c r="JFS1" s="281"/>
      <c r="JFT1" s="281"/>
      <c r="JFU1" s="281"/>
      <c r="JFV1" s="281"/>
      <c r="JFW1" s="281"/>
      <c r="JFX1" s="281"/>
      <c r="JFY1" s="281"/>
      <c r="JFZ1" s="281"/>
      <c r="JGA1" s="281"/>
      <c r="JGB1" s="281"/>
      <c r="JGC1" s="281"/>
      <c r="JGD1" s="281"/>
      <c r="JGE1" s="281"/>
      <c r="JGF1" s="281"/>
      <c r="JGG1" s="281"/>
      <c r="JGH1" s="281"/>
      <c r="JGI1" s="281"/>
      <c r="JGJ1" s="281"/>
      <c r="JGK1" s="281"/>
      <c r="JGL1" s="281"/>
      <c r="JGM1" s="281"/>
      <c r="JGN1" s="281"/>
      <c r="JGO1" s="281"/>
      <c r="JGP1" s="281"/>
      <c r="JGQ1" s="281"/>
      <c r="JGR1" s="281"/>
      <c r="JGS1" s="281"/>
      <c r="JGT1" s="281"/>
      <c r="JGU1" s="281"/>
      <c r="JGV1" s="281"/>
      <c r="JGW1" s="281"/>
      <c r="JGX1" s="281"/>
      <c r="JGY1" s="281"/>
      <c r="JGZ1" s="281"/>
      <c r="JHA1" s="281"/>
      <c r="JHB1" s="281"/>
      <c r="JHC1" s="281"/>
      <c r="JHD1" s="281"/>
      <c r="JHE1" s="281"/>
      <c r="JHF1" s="281"/>
      <c r="JHG1" s="281"/>
      <c r="JHH1" s="281"/>
      <c r="JHI1" s="281"/>
      <c r="JHJ1" s="281"/>
      <c r="JHK1" s="281"/>
      <c r="JHL1" s="281"/>
      <c r="JHM1" s="281"/>
      <c r="JHN1" s="281"/>
      <c r="JHO1" s="281"/>
      <c r="JHP1" s="281"/>
      <c r="JHQ1" s="281"/>
      <c r="JHR1" s="281"/>
      <c r="JHS1" s="281"/>
      <c r="JHT1" s="281"/>
      <c r="JHU1" s="281"/>
      <c r="JHV1" s="281"/>
      <c r="JHW1" s="281"/>
      <c r="JHX1" s="281"/>
      <c r="JHY1" s="281"/>
      <c r="JHZ1" s="281"/>
      <c r="JIA1" s="281"/>
      <c r="JIB1" s="281"/>
      <c r="JIC1" s="281"/>
      <c r="JID1" s="281"/>
      <c r="JIE1" s="281"/>
      <c r="JIF1" s="281"/>
      <c r="JIG1" s="281"/>
      <c r="JIH1" s="281"/>
      <c r="JII1" s="281"/>
      <c r="JIJ1" s="281"/>
      <c r="JIK1" s="281"/>
      <c r="JIL1" s="281"/>
      <c r="JIM1" s="281"/>
      <c r="JIN1" s="281"/>
      <c r="JIO1" s="281"/>
      <c r="JIP1" s="281"/>
      <c r="JIQ1" s="281"/>
      <c r="JIR1" s="281"/>
      <c r="JIS1" s="281"/>
      <c r="JIT1" s="281"/>
      <c r="JIU1" s="281"/>
      <c r="JIV1" s="281"/>
      <c r="JIW1" s="281"/>
      <c r="JIX1" s="281"/>
      <c r="JIY1" s="281"/>
      <c r="JIZ1" s="281"/>
      <c r="JJA1" s="281"/>
      <c r="JJB1" s="281"/>
      <c r="JJC1" s="281"/>
      <c r="JJD1" s="281"/>
      <c r="JJE1" s="281"/>
      <c r="JJF1" s="281"/>
      <c r="JJG1" s="281"/>
      <c r="JJH1" s="281"/>
      <c r="JJI1" s="281"/>
      <c r="JJJ1" s="281"/>
      <c r="JJK1" s="281"/>
      <c r="JJL1" s="281"/>
      <c r="JJM1" s="281"/>
      <c r="JJN1" s="281"/>
      <c r="JJO1" s="281"/>
      <c r="JJP1" s="281"/>
      <c r="JJQ1" s="281"/>
      <c r="JJR1" s="281"/>
      <c r="JJS1" s="281"/>
      <c r="JJT1" s="281"/>
      <c r="JJU1" s="281"/>
      <c r="JJV1" s="281"/>
      <c r="JJW1" s="281"/>
      <c r="JJX1" s="281"/>
      <c r="JJY1" s="281"/>
      <c r="JJZ1" s="281"/>
      <c r="JKA1" s="281"/>
      <c r="JKB1" s="281"/>
      <c r="JKC1" s="281"/>
      <c r="JKD1" s="281"/>
      <c r="JKE1" s="281"/>
      <c r="JKF1" s="281"/>
      <c r="JKG1" s="281"/>
      <c r="JKH1" s="281"/>
      <c r="JKI1" s="281"/>
      <c r="JKJ1" s="281"/>
      <c r="JKK1" s="281"/>
      <c r="JKL1" s="281"/>
      <c r="JKM1" s="281"/>
      <c r="JKN1" s="281"/>
      <c r="JKO1" s="281"/>
      <c r="JKP1" s="281"/>
      <c r="JKQ1" s="281"/>
      <c r="JKR1" s="281"/>
      <c r="JKS1" s="281"/>
      <c r="JKT1" s="281"/>
      <c r="JKU1" s="281"/>
      <c r="JKV1" s="281"/>
      <c r="JKW1" s="281"/>
      <c r="JKX1" s="281"/>
      <c r="JKY1" s="281"/>
      <c r="JKZ1" s="281"/>
      <c r="JLA1" s="281"/>
      <c r="JLB1" s="281"/>
      <c r="JLC1" s="281"/>
      <c r="JLD1" s="281"/>
      <c r="JLE1" s="281"/>
      <c r="JLF1" s="281"/>
      <c r="JLG1" s="281"/>
      <c r="JLH1" s="281"/>
      <c r="JLI1" s="281"/>
      <c r="JLJ1" s="281"/>
      <c r="JLK1" s="281"/>
      <c r="JLL1" s="281"/>
      <c r="JLM1" s="281"/>
      <c r="JLN1" s="281"/>
      <c r="JLO1" s="281"/>
      <c r="JLP1" s="281"/>
      <c r="JLQ1" s="281"/>
      <c r="JLR1" s="281"/>
      <c r="JLS1" s="281"/>
      <c r="JLT1" s="281"/>
      <c r="JLU1" s="281"/>
      <c r="JLV1" s="281"/>
      <c r="JLW1" s="281"/>
      <c r="JLX1" s="281"/>
      <c r="JLY1" s="281"/>
      <c r="JLZ1" s="281"/>
      <c r="JMA1" s="281"/>
      <c r="JMB1" s="281"/>
      <c r="JMC1" s="281"/>
      <c r="JMD1" s="281"/>
      <c r="JME1" s="281"/>
      <c r="JMF1" s="281"/>
      <c r="JMG1" s="281"/>
      <c r="JMH1" s="281"/>
      <c r="JMI1" s="281"/>
      <c r="JMJ1" s="281"/>
      <c r="JMK1" s="281"/>
      <c r="JML1" s="281"/>
      <c r="JMM1" s="281"/>
      <c r="JMN1" s="281"/>
      <c r="JMO1" s="281"/>
      <c r="JMP1" s="281"/>
      <c r="JMQ1" s="281"/>
      <c r="JMR1" s="281"/>
      <c r="JMS1" s="281"/>
      <c r="JMT1" s="281"/>
      <c r="JMU1" s="281"/>
      <c r="JMV1" s="281"/>
      <c r="JMW1" s="281"/>
      <c r="JMX1" s="281"/>
      <c r="JMY1" s="281"/>
      <c r="JMZ1" s="281"/>
      <c r="JNA1" s="281"/>
      <c r="JNB1" s="281"/>
      <c r="JNC1" s="281"/>
      <c r="JND1" s="281"/>
      <c r="JNE1" s="281"/>
      <c r="JNF1" s="281"/>
      <c r="JNG1" s="281"/>
      <c r="JNH1" s="281"/>
      <c r="JNI1" s="281"/>
      <c r="JNJ1" s="281"/>
      <c r="JNK1" s="281"/>
      <c r="JNL1" s="281"/>
      <c r="JNM1" s="281"/>
      <c r="JNN1" s="281"/>
      <c r="JNO1" s="281"/>
      <c r="JNP1" s="281"/>
      <c r="JNQ1" s="281"/>
      <c r="JNR1" s="281"/>
      <c r="JNS1" s="281"/>
      <c r="JNT1" s="281"/>
      <c r="JNU1" s="281"/>
      <c r="JNV1" s="281"/>
      <c r="JNW1" s="281"/>
      <c r="JNX1" s="281"/>
      <c r="JNY1" s="281"/>
      <c r="JNZ1" s="281"/>
      <c r="JOA1" s="281"/>
      <c r="JOB1" s="281"/>
      <c r="JOC1" s="281"/>
      <c r="JOD1" s="281"/>
      <c r="JOE1" s="281"/>
      <c r="JOF1" s="281"/>
      <c r="JOG1" s="281"/>
      <c r="JOH1" s="281"/>
      <c r="JOI1" s="281"/>
      <c r="JOJ1" s="281"/>
      <c r="JOK1" s="281"/>
      <c r="JOL1" s="281"/>
      <c r="JOM1" s="281"/>
      <c r="JON1" s="281"/>
      <c r="JOO1" s="281"/>
      <c r="JOP1" s="281"/>
      <c r="JOQ1" s="281"/>
      <c r="JOR1" s="281"/>
      <c r="JOS1" s="281"/>
      <c r="JOT1" s="281"/>
      <c r="JOU1" s="281"/>
      <c r="JOV1" s="281"/>
      <c r="JOW1" s="281"/>
      <c r="JOX1" s="281"/>
      <c r="JOY1" s="281"/>
      <c r="JOZ1" s="281"/>
      <c r="JPA1" s="281"/>
      <c r="JPB1" s="281"/>
      <c r="JPC1" s="281"/>
      <c r="JPD1" s="281"/>
      <c r="JPE1" s="281"/>
      <c r="JPF1" s="281"/>
      <c r="JPG1" s="281"/>
      <c r="JPH1" s="281"/>
      <c r="JPI1" s="281"/>
      <c r="JPJ1" s="281"/>
      <c r="JPK1" s="281"/>
      <c r="JPL1" s="281"/>
      <c r="JPM1" s="281"/>
      <c r="JPN1" s="281"/>
      <c r="JPO1" s="281"/>
      <c r="JPP1" s="281"/>
      <c r="JPQ1" s="281"/>
      <c r="JPR1" s="281"/>
      <c r="JPS1" s="281"/>
      <c r="JPT1" s="281"/>
      <c r="JPU1" s="281"/>
      <c r="JPV1" s="281"/>
      <c r="JPW1" s="281"/>
      <c r="JPX1" s="281"/>
      <c r="JPY1" s="281"/>
      <c r="JPZ1" s="281"/>
      <c r="JQA1" s="281"/>
      <c r="JQB1" s="281"/>
      <c r="JQC1" s="281"/>
      <c r="JQD1" s="281"/>
      <c r="JQE1" s="281"/>
      <c r="JQF1" s="281"/>
      <c r="JQG1" s="281"/>
      <c r="JQH1" s="281"/>
      <c r="JQI1" s="281"/>
      <c r="JQJ1" s="281"/>
      <c r="JQK1" s="281"/>
      <c r="JQL1" s="281"/>
      <c r="JQM1" s="281"/>
      <c r="JQN1" s="281"/>
      <c r="JQO1" s="281"/>
      <c r="JQP1" s="281"/>
      <c r="JQQ1" s="281"/>
      <c r="JQR1" s="281"/>
      <c r="JQS1" s="281"/>
      <c r="JQT1" s="281"/>
      <c r="JQU1" s="281"/>
      <c r="JQV1" s="281"/>
      <c r="JQW1" s="281"/>
      <c r="JQX1" s="281"/>
      <c r="JQY1" s="281"/>
      <c r="JQZ1" s="281"/>
      <c r="JRA1" s="281"/>
      <c r="JRB1" s="281"/>
      <c r="JRC1" s="281"/>
      <c r="JRD1" s="281"/>
      <c r="JRE1" s="281"/>
      <c r="JRF1" s="281"/>
      <c r="JRG1" s="281"/>
      <c r="JRH1" s="281"/>
      <c r="JRI1" s="281"/>
      <c r="JRJ1" s="281"/>
      <c r="JRK1" s="281"/>
      <c r="JRL1" s="281"/>
      <c r="JRM1" s="281"/>
      <c r="JRN1" s="281"/>
      <c r="JRO1" s="281"/>
      <c r="JRP1" s="281"/>
      <c r="JRQ1" s="281"/>
      <c r="JRR1" s="281"/>
      <c r="JRS1" s="281"/>
      <c r="JRT1" s="281"/>
      <c r="JRU1" s="281"/>
      <c r="JRV1" s="281"/>
      <c r="JRW1" s="281"/>
      <c r="JRX1" s="281"/>
      <c r="JRY1" s="281"/>
      <c r="JRZ1" s="281"/>
      <c r="JSA1" s="281"/>
      <c r="JSB1" s="281"/>
      <c r="JSC1" s="281"/>
      <c r="JSD1" s="281"/>
      <c r="JSE1" s="281"/>
      <c r="JSF1" s="281"/>
      <c r="JSG1" s="281"/>
      <c r="JSH1" s="281"/>
      <c r="JSI1" s="281"/>
      <c r="JSJ1" s="281"/>
      <c r="JSK1" s="281"/>
      <c r="JSL1" s="281"/>
      <c r="JSM1" s="281"/>
      <c r="JSN1" s="281"/>
      <c r="JSO1" s="281"/>
      <c r="JSP1" s="281"/>
      <c r="JSQ1" s="281"/>
      <c r="JSR1" s="281"/>
      <c r="JSS1" s="281"/>
      <c r="JST1" s="281"/>
      <c r="JSU1" s="281"/>
      <c r="JSV1" s="281"/>
      <c r="JSW1" s="281"/>
      <c r="JSX1" s="281"/>
      <c r="JSY1" s="281"/>
      <c r="JSZ1" s="281"/>
      <c r="JTA1" s="281"/>
      <c r="JTB1" s="281"/>
      <c r="JTC1" s="281"/>
      <c r="JTD1" s="281"/>
      <c r="JTE1" s="281"/>
      <c r="JTF1" s="281"/>
      <c r="JTG1" s="281"/>
      <c r="JTH1" s="281"/>
      <c r="JTI1" s="281"/>
      <c r="JTJ1" s="281"/>
      <c r="JTK1" s="281"/>
      <c r="JTL1" s="281"/>
      <c r="JTM1" s="281"/>
      <c r="JTN1" s="281"/>
      <c r="JTO1" s="281"/>
      <c r="JTP1" s="281"/>
      <c r="JTQ1" s="281"/>
      <c r="JTR1" s="281"/>
      <c r="JTS1" s="281"/>
      <c r="JTT1" s="281"/>
      <c r="JTU1" s="281"/>
      <c r="JTV1" s="281"/>
      <c r="JTW1" s="281"/>
      <c r="JTX1" s="281"/>
      <c r="JTY1" s="281"/>
      <c r="JTZ1" s="281"/>
      <c r="JUA1" s="281"/>
      <c r="JUB1" s="281"/>
      <c r="JUC1" s="281"/>
      <c r="JUD1" s="281"/>
      <c r="JUE1" s="281"/>
      <c r="JUF1" s="281"/>
      <c r="JUG1" s="281"/>
      <c r="JUH1" s="281"/>
      <c r="JUI1" s="281"/>
      <c r="JUJ1" s="281"/>
      <c r="JUK1" s="281"/>
      <c r="JUL1" s="281"/>
      <c r="JUM1" s="281"/>
      <c r="JUN1" s="281"/>
      <c r="JUO1" s="281"/>
      <c r="JUP1" s="281"/>
      <c r="JUQ1" s="281"/>
      <c r="JUR1" s="281"/>
      <c r="JUS1" s="281"/>
      <c r="JUT1" s="281"/>
      <c r="JUU1" s="281"/>
      <c r="JUV1" s="281"/>
      <c r="JUW1" s="281"/>
      <c r="JUX1" s="281"/>
      <c r="JUY1" s="281"/>
      <c r="JUZ1" s="281"/>
      <c r="JVA1" s="281"/>
      <c r="JVB1" s="281"/>
      <c r="JVC1" s="281"/>
      <c r="JVD1" s="281"/>
      <c r="JVE1" s="281"/>
      <c r="JVF1" s="281"/>
      <c r="JVG1" s="281"/>
      <c r="JVH1" s="281"/>
      <c r="JVI1" s="281"/>
      <c r="JVJ1" s="281"/>
      <c r="JVK1" s="281"/>
      <c r="JVL1" s="281"/>
      <c r="JVM1" s="281"/>
      <c r="JVN1" s="281"/>
      <c r="JVO1" s="281"/>
      <c r="JVP1" s="281"/>
      <c r="JVQ1" s="281"/>
      <c r="JVR1" s="281"/>
      <c r="JVS1" s="281"/>
      <c r="JVT1" s="281"/>
      <c r="JVU1" s="281"/>
      <c r="JVV1" s="281"/>
      <c r="JVW1" s="281"/>
      <c r="JVX1" s="281"/>
      <c r="JVY1" s="281"/>
      <c r="JVZ1" s="281"/>
      <c r="JWA1" s="281"/>
      <c r="JWB1" s="281"/>
      <c r="JWC1" s="281"/>
      <c r="JWD1" s="281"/>
      <c r="JWE1" s="281"/>
      <c r="JWF1" s="281"/>
      <c r="JWG1" s="281"/>
      <c r="JWH1" s="281"/>
      <c r="JWI1" s="281"/>
      <c r="JWJ1" s="281"/>
      <c r="JWK1" s="281"/>
      <c r="JWL1" s="281"/>
      <c r="JWM1" s="281"/>
      <c r="JWN1" s="281"/>
      <c r="JWO1" s="281"/>
      <c r="JWP1" s="281"/>
      <c r="JWQ1" s="281"/>
      <c r="JWR1" s="281"/>
      <c r="JWS1" s="281"/>
      <c r="JWT1" s="281"/>
      <c r="JWU1" s="281"/>
      <c r="JWV1" s="281"/>
      <c r="JWW1" s="281"/>
      <c r="JWX1" s="281"/>
      <c r="JWY1" s="281"/>
      <c r="JWZ1" s="281"/>
      <c r="JXA1" s="281"/>
      <c r="JXB1" s="281"/>
      <c r="JXC1" s="281"/>
      <c r="JXD1" s="281"/>
      <c r="JXE1" s="281"/>
      <c r="JXF1" s="281"/>
      <c r="JXG1" s="281"/>
      <c r="JXH1" s="281"/>
      <c r="JXI1" s="281"/>
      <c r="JXJ1" s="281"/>
      <c r="JXK1" s="281"/>
      <c r="JXL1" s="281"/>
      <c r="JXM1" s="281"/>
      <c r="JXN1" s="281"/>
      <c r="JXO1" s="281"/>
      <c r="JXP1" s="281"/>
      <c r="JXQ1" s="281"/>
      <c r="JXR1" s="281"/>
      <c r="JXS1" s="281"/>
      <c r="JXT1" s="281"/>
      <c r="JXU1" s="281"/>
      <c r="JXV1" s="281"/>
      <c r="JXW1" s="281"/>
      <c r="JXX1" s="281"/>
      <c r="JXY1" s="281"/>
      <c r="JXZ1" s="281"/>
      <c r="JYA1" s="281"/>
      <c r="JYB1" s="281"/>
      <c r="JYC1" s="281"/>
      <c r="JYD1" s="281"/>
      <c r="JYE1" s="281"/>
      <c r="JYF1" s="281"/>
      <c r="JYG1" s="281"/>
      <c r="JYH1" s="281"/>
      <c r="JYI1" s="281"/>
      <c r="JYJ1" s="281"/>
      <c r="JYK1" s="281"/>
      <c r="JYL1" s="281"/>
      <c r="JYM1" s="281"/>
      <c r="JYN1" s="281"/>
      <c r="JYO1" s="281"/>
      <c r="JYP1" s="281"/>
      <c r="JYQ1" s="281"/>
      <c r="JYR1" s="281"/>
      <c r="JYS1" s="281"/>
      <c r="JYT1" s="281"/>
      <c r="JYU1" s="281"/>
      <c r="JYV1" s="281"/>
      <c r="JYW1" s="281"/>
      <c r="JYX1" s="281"/>
      <c r="JYY1" s="281"/>
      <c r="JYZ1" s="281"/>
      <c r="JZA1" s="281"/>
      <c r="JZB1" s="281"/>
      <c r="JZC1" s="281"/>
      <c r="JZD1" s="281"/>
      <c r="JZE1" s="281"/>
      <c r="JZF1" s="281"/>
      <c r="JZG1" s="281"/>
      <c r="JZH1" s="281"/>
      <c r="JZI1" s="281"/>
      <c r="JZJ1" s="281"/>
      <c r="JZK1" s="281"/>
      <c r="JZL1" s="281"/>
      <c r="JZM1" s="281"/>
      <c r="JZN1" s="281"/>
      <c r="JZO1" s="281"/>
      <c r="JZP1" s="281"/>
      <c r="JZQ1" s="281"/>
      <c r="JZR1" s="281"/>
      <c r="JZS1" s="281"/>
      <c r="JZT1" s="281"/>
      <c r="JZU1" s="281"/>
      <c r="JZV1" s="281"/>
      <c r="JZW1" s="281"/>
      <c r="JZX1" s="281"/>
      <c r="JZY1" s="281"/>
      <c r="JZZ1" s="281"/>
      <c r="KAA1" s="281"/>
      <c r="KAB1" s="281"/>
      <c r="KAC1" s="281"/>
      <c r="KAD1" s="281"/>
      <c r="KAE1" s="281"/>
      <c r="KAF1" s="281"/>
      <c r="KAG1" s="281"/>
      <c r="KAH1" s="281"/>
      <c r="KAI1" s="281"/>
      <c r="KAJ1" s="281"/>
      <c r="KAK1" s="281"/>
      <c r="KAL1" s="281"/>
      <c r="KAM1" s="281"/>
      <c r="KAN1" s="281"/>
      <c r="KAO1" s="281"/>
      <c r="KAP1" s="281"/>
      <c r="KAQ1" s="281"/>
      <c r="KAR1" s="281"/>
      <c r="KAS1" s="281"/>
      <c r="KAT1" s="281"/>
      <c r="KAU1" s="281"/>
      <c r="KAV1" s="281"/>
      <c r="KAW1" s="281"/>
      <c r="KAX1" s="281"/>
      <c r="KAY1" s="281"/>
      <c r="KAZ1" s="281"/>
      <c r="KBA1" s="281"/>
      <c r="KBB1" s="281"/>
      <c r="KBC1" s="281"/>
      <c r="KBD1" s="281"/>
      <c r="KBE1" s="281"/>
      <c r="KBF1" s="281"/>
      <c r="KBG1" s="281"/>
      <c r="KBH1" s="281"/>
      <c r="KBI1" s="281"/>
      <c r="KBJ1" s="281"/>
      <c r="KBK1" s="281"/>
      <c r="KBL1" s="281"/>
      <c r="KBM1" s="281"/>
      <c r="KBN1" s="281"/>
      <c r="KBO1" s="281"/>
      <c r="KBP1" s="281"/>
      <c r="KBQ1" s="281"/>
      <c r="KBR1" s="281"/>
      <c r="KBS1" s="281"/>
      <c r="KBT1" s="281"/>
      <c r="KBU1" s="281"/>
      <c r="KBV1" s="281"/>
      <c r="KBW1" s="281"/>
      <c r="KBX1" s="281"/>
      <c r="KBY1" s="281"/>
      <c r="KBZ1" s="281"/>
      <c r="KCA1" s="281"/>
      <c r="KCB1" s="281"/>
      <c r="KCC1" s="281"/>
      <c r="KCD1" s="281"/>
      <c r="KCE1" s="281"/>
      <c r="KCF1" s="281"/>
      <c r="KCG1" s="281"/>
      <c r="KCH1" s="281"/>
      <c r="KCI1" s="281"/>
      <c r="KCJ1" s="281"/>
      <c r="KCK1" s="281"/>
      <c r="KCL1" s="281"/>
      <c r="KCM1" s="281"/>
      <c r="KCN1" s="281"/>
      <c r="KCO1" s="281"/>
      <c r="KCP1" s="281"/>
      <c r="KCQ1" s="281"/>
      <c r="KCR1" s="281"/>
      <c r="KCS1" s="281"/>
      <c r="KCT1" s="281"/>
      <c r="KCU1" s="281"/>
      <c r="KCV1" s="281"/>
      <c r="KCW1" s="281"/>
      <c r="KCX1" s="281"/>
      <c r="KCY1" s="281"/>
      <c r="KCZ1" s="281"/>
      <c r="KDA1" s="281"/>
      <c r="KDB1" s="281"/>
      <c r="KDC1" s="281"/>
      <c r="KDD1" s="281"/>
      <c r="KDE1" s="281"/>
      <c r="KDF1" s="281"/>
      <c r="KDG1" s="281"/>
      <c r="KDH1" s="281"/>
      <c r="KDI1" s="281"/>
      <c r="KDJ1" s="281"/>
      <c r="KDK1" s="281"/>
      <c r="KDL1" s="281"/>
      <c r="KDM1" s="281"/>
      <c r="KDN1" s="281"/>
      <c r="KDO1" s="281"/>
      <c r="KDP1" s="281"/>
      <c r="KDQ1" s="281"/>
      <c r="KDR1" s="281"/>
      <c r="KDS1" s="281"/>
      <c r="KDT1" s="281"/>
      <c r="KDU1" s="281"/>
      <c r="KDV1" s="281"/>
      <c r="KDW1" s="281"/>
      <c r="KDX1" s="281"/>
      <c r="KDY1" s="281"/>
      <c r="KDZ1" s="281"/>
      <c r="KEA1" s="281"/>
      <c r="KEB1" s="281"/>
      <c r="KEC1" s="281"/>
      <c r="KED1" s="281"/>
      <c r="KEE1" s="281"/>
      <c r="KEF1" s="281"/>
      <c r="KEG1" s="281"/>
      <c r="KEH1" s="281"/>
      <c r="KEI1" s="281"/>
      <c r="KEJ1" s="281"/>
      <c r="KEK1" s="281"/>
      <c r="KEL1" s="281"/>
      <c r="KEM1" s="281"/>
      <c r="KEN1" s="281"/>
      <c r="KEO1" s="281"/>
      <c r="KEP1" s="281"/>
      <c r="KEQ1" s="281"/>
      <c r="KER1" s="281"/>
      <c r="KES1" s="281"/>
      <c r="KET1" s="281"/>
      <c r="KEU1" s="281"/>
      <c r="KEV1" s="281"/>
      <c r="KEW1" s="281"/>
      <c r="KEX1" s="281"/>
      <c r="KEY1" s="281"/>
      <c r="KEZ1" s="281"/>
      <c r="KFA1" s="281"/>
      <c r="KFB1" s="281"/>
      <c r="KFC1" s="281"/>
      <c r="KFD1" s="281"/>
      <c r="KFE1" s="281"/>
      <c r="KFF1" s="281"/>
      <c r="KFG1" s="281"/>
      <c r="KFH1" s="281"/>
      <c r="KFI1" s="281"/>
      <c r="KFJ1" s="281"/>
      <c r="KFK1" s="281"/>
      <c r="KFL1" s="281"/>
      <c r="KFM1" s="281"/>
      <c r="KFN1" s="281"/>
      <c r="KFO1" s="281"/>
      <c r="KFP1" s="281"/>
      <c r="KFQ1" s="281"/>
      <c r="KFR1" s="281"/>
      <c r="KFS1" s="281"/>
      <c r="KFT1" s="281"/>
      <c r="KFU1" s="281"/>
      <c r="KFV1" s="281"/>
      <c r="KFW1" s="281"/>
      <c r="KFX1" s="281"/>
      <c r="KFY1" s="281"/>
      <c r="KFZ1" s="281"/>
      <c r="KGA1" s="281"/>
      <c r="KGB1" s="281"/>
      <c r="KGC1" s="281"/>
      <c r="KGD1" s="281"/>
      <c r="KGE1" s="281"/>
      <c r="KGF1" s="281"/>
      <c r="KGG1" s="281"/>
      <c r="KGH1" s="281"/>
      <c r="KGI1" s="281"/>
      <c r="KGJ1" s="281"/>
      <c r="KGK1" s="281"/>
      <c r="KGL1" s="281"/>
      <c r="KGM1" s="281"/>
      <c r="KGN1" s="281"/>
      <c r="KGO1" s="281"/>
      <c r="KGP1" s="281"/>
      <c r="KGQ1" s="281"/>
      <c r="KGR1" s="281"/>
      <c r="KGS1" s="281"/>
      <c r="KGT1" s="281"/>
      <c r="KGU1" s="281"/>
      <c r="KGV1" s="281"/>
      <c r="KGW1" s="281"/>
      <c r="KGX1" s="281"/>
      <c r="KGY1" s="281"/>
      <c r="KGZ1" s="281"/>
      <c r="KHA1" s="281"/>
      <c r="KHB1" s="281"/>
      <c r="KHC1" s="281"/>
      <c r="KHD1" s="281"/>
      <c r="KHE1" s="281"/>
      <c r="KHF1" s="281"/>
      <c r="KHG1" s="281"/>
      <c r="KHH1" s="281"/>
      <c r="KHI1" s="281"/>
      <c r="KHJ1" s="281"/>
      <c r="KHK1" s="281"/>
      <c r="KHL1" s="281"/>
      <c r="KHM1" s="281"/>
      <c r="KHN1" s="281"/>
      <c r="KHO1" s="281"/>
      <c r="KHP1" s="281"/>
      <c r="KHQ1" s="281"/>
      <c r="KHR1" s="281"/>
      <c r="KHS1" s="281"/>
      <c r="KHT1" s="281"/>
      <c r="KHU1" s="281"/>
      <c r="KHV1" s="281"/>
      <c r="KHW1" s="281"/>
      <c r="KHX1" s="281"/>
      <c r="KHY1" s="281"/>
      <c r="KHZ1" s="281"/>
      <c r="KIA1" s="281"/>
      <c r="KIB1" s="281"/>
      <c r="KIC1" s="281"/>
      <c r="KID1" s="281"/>
      <c r="KIE1" s="281"/>
      <c r="KIF1" s="281"/>
      <c r="KIG1" s="281"/>
      <c r="KIH1" s="281"/>
      <c r="KII1" s="281"/>
      <c r="KIJ1" s="281"/>
      <c r="KIK1" s="281"/>
      <c r="KIL1" s="281"/>
      <c r="KIM1" s="281"/>
      <c r="KIN1" s="281"/>
      <c r="KIO1" s="281"/>
      <c r="KIP1" s="281"/>
      <c r="KIQ1" s="281"/>
      <c r="KIR1" s="281"/>
      <c r="KIS1" s="281"/>
      <c r="KIT1" s="281"/>
      <c r="KIU1" s="281"/>
      <c r="KIV1" s="281"/>
      <c r="KIW1" s="281"/>
      <c r="KIX1" s="281"/>
      <c r="KIY1" s="281"/>
      <c r="KIZ1" s="281"/>
      <c r="KJA1" s="281"/>
      <c r="KJB1" s="281"/>
      <c r="KJC1" s="281"/>
      <c r="KJD1" s="281"/>
      <c r="KJE1" s="281"/>
      <c r="KJF1" s="281"/>
      <c r="KJG1" s="281"/>
      <c r="KJH1" s="281"/>
      <c r="KJI1" s="281"/>
      <c r="KJJ1" s="281"/>
      <c r="KJK1" s="281"/>
      <c r="KJL1" s="281"/>
      <c r="KJM1" s="281"/>
      <c r="KJN1" s="281"/>
      <c r="KJO1" s="281"/>
      <c r="KJP1" s="281"/>
      <c r="KJQ1" s="281"/>
      <c r="KJR1" s="281"/>
      <c r="KJS1" s="281"/>
      <c r="KJT1" s="281"/>
      <c r="KJU1" s="281"/>
      <c r="KJV1" s="281"/>
      <c r="KJW1" s="281"/>
      <c r="KJX1" s="281"/>
      <c r="KJY1" s="281"/>
      <c r="KJZ1" s="281"/>
      <c r="KKA1" s="281"/>
      <c r="KKB1" s="281"/>
      <c r="KKC1" s="281"/>
      <c r="KKD1" s="281"/>
      <c r="KKE1" s="281"/>
      <c r="KKF1" s="281"/>
      <c r="KKG1" s="281"/>
      <c r="KKH1" s="281"/>
      <c r="KKI1" s="281"/>
      <c r="KKJ1" s="281"/>
      <c r="KKK1" s="281"/>
      <c r="KKL1" s="281"/>
      <c r="KKM1" s="281"/>
      <c r="KKN1" s="281"/>
      <c r="KKO1" s="281"/>
      <c r="KKP1" s="281"/>
      <c r="KKQ1" s="281"/>
      <c r="KKR1" s="281"/>
      <c r="KKS1" s="281"/>
      <c r="KKT1" s="281"/>
      <c r="KKU1" s="281"/>
      <c r="KKV1" s="281"/>
      <c r="KKW1" s="281"/>
      <c r="KKX1" s="281"/>
      <c r="KKY1" s="281"/>
      <c r="KKZ1" s="281"/>
      <c r="KLA1" s="281"/>
      <c r="KLB1" s="281"/>
      <c r="KLC1" s="281"/>
      <c r="KLD1" s="281"/>
      <c r="KLE1" s="281"/>
      <c r="KLF1" s="281"/>
      <c r="KLG1" s="281"/>
      <c r="KLH1" s="281"/>
      <c r="KLI1" s="281"/>
      <c r="KLJ1" s="281"/>
      <c r="KLK1" s="281"/>
      <c r="KLL1" s="281"/>
      <c r="KLM1" s="281"/>
      <c r="KLN1" s="281"/>
      <c r="KLO1" s="281"/>
      <c r="KLP1" s="281"/>
      <c r="KLQ1" s="281"/>
      <c r="KLR1" s="281"/>
      <c r="KLS1" s="281"/>
      <c r="KLT1" s="281"/>
      <c r="KLU1" s="281"/>
      <c r="KLV1" s="281"/>
      <c r="KLW1" s="281"/>
      <c r="KLX1" s="281"/>
      <c r="KLY1" s="281"/>
      <c r="KLZ1" s="281"/>
      <c r="KMA1" s="281"/>
      <c r="KMB1" s="281"/>
      <c r="KMC1" s="281"/>
      <c r="KMD1" s="281"/>
      <c r="KME1" s="281"/>
      <c r="KMF1" s="281"/>
      <c r="KMG1" s="281"/>
      <c r="KMH1" s="281"/>
      <c r="KMI1" s="281"/>
      <c r="KMJ1" s="281"/>
      <c r="KMK1" s="281"/>
      <c r="KML1" s="281"/>
      <c r="KMM1" s="281"/>
      <c r="KMN1" s="281"/>
      <c r="KMO1" s="281"/>
      <c r="KMP1" s="281"/>
      <c r="KMQ1" s="281"/>
      <c r="KMR1" s="281"/>
      <c r="KMS1" s="281"/>
      <c r="KMT1" s="281"/>
      <c r="KMU1" s="281"/>
      <c r="KMV1" s="281"/>
      <c r="KMW1" s="281"/>
      <c r="KMX1" s="281"/>
      <c r="KMY1" s="281"/>
      <c r="KMZ1" s="281"/>
      <c r="KNA1" s="281"/>
      <c r="KNB1" s="281"/>
      <c r="KNC1" s="281"/>
      <c r="KND1" s="281"/>
      <c r="KNE1" s="281"/>
      <c r="KNF1" s="281"/>
      <c r="KNG1" s="281"/>
      <c r="KNH1" s="281"/>
      <c r="KNI1" s="281"/>
      <c r="KNJ1" s="281"/>
      <c r="KNK1" s="281"/>
      <c r="KNL1" s="281"/>
      <c r="KNM1" s="281"/>
      <c r="KNN1" s="281"/>
      <c r="KNO1" s="281"/>
      <c r="KNP1" s="281"/>
      <c r="KNQ1" s="281"/>
      <c r="KNR1" s="281"/>
      <c r="KNS1" s="281"/>
      <c r="KNT1" s="281"/>
      <c r="KNU1" s="281"/>
      <c r="KNV1" s="281"/>
      <c r="KNW1" s="281"/>
      <c r="KNX1" s="281"/>
      <c r="KNY1" s="281"/>
      <c r="KNZ1" s="281"/>
      <c r="KOA1" s="281"/>
      <c r="KOB1" s="281"/>
      <c r="KOC1" s="281"/>
      <c r="KOD1" s="281"/>
      <c r="KOE1" s="281"/>
      <c r="KOF1" s="281"/>
      <c r="KOG1" s="281"/>
      <c r="KOH1" s="281"/>
      <c r="KOI1" s="281"/>
      <c r="KOJ1" s="281"/>
      <c r="KOK1" s="281"/>
      <c r="KOL1" s="281"/>
      <c r="KOM1" s="281"/>
      <c r="KON1" s="281"/>
      <c r="KOO1" s="281"/>
      <c r="KOP1" s="281"/>
      <c r="KOQ1" s="281"/>
      <c r="KOR1" s="281"/>
      <c r="KOS1" s="281"/>
      <c r="KOT1" s="281"/>
      <c r="KOU1" s="281"/>
      <c r="KOV1" s="281"/>
      <c r="KOW1" s="281"/>
      <c r="KOX1" s="281"/>
      <c r="KOY1" s="281"/>
      <c r="KOZ1" s="281"/>
      <c r="KPA1" s="281"/>
      <c r="KPB1" s="281"/>
      <c r="KPC1" s="281"/>
      <c r="KPD1" s="281"/>
      <c r="KPE1" s="281"/>
      <c r="KPF1" s="281"/>
      <c r="KPG1" s="281"/>
      <c r="KPH1" s="281"/>
      <c r="KPI1" s="281"/>
      <c r="KPJ1" s="281"/>
      <c r="KPK1" s="281"/>
      <c r="KPL1" s="281"/>
      <c r="KPM1" s="281"/>
      <c r="KPN1" s="281"/>
      <c r="KPO1" s="281"/>
      <c r="KPP1" s="281"/>
      <c r="KPQ1" s="281"/>
      <c r="KPR1" s="281"/>
      <c r="KPS1" s="281"/>
      <c r="KPT1" s="281"/>
      <c r="KPU1" s="281"/>
      <c r="KPV1" s="281"/>
      <c r="KPW1" s="281"/>
      <c r="KPX1" s="281"/>
      <c r="KPY1" s="281"/>
      <c r="KPZ1" s="281"/>
      <c r="KQA1" s="281"/>
      <c r="KQB1" s="281"/>
      <c r="KQC1" s="281"/>
      <c r="KQD1" s="281"/>
      <c r="KQE1" s="281"/>
      <c r="KQF1" s="281"/>
      <c r="KQG1" s="281"/>
      <c r="KQH1" s="281"/>
      <c r="KQI1" s="281"/>
      <c r="KQJ1" s="281"/>
      <c r="KQK1" s="281"/>
      <c r="KQL1" s="281"/>
      <c r="KQM1" s="281"/>
      <c r="KQN1" s="281"/>
      <c r="KQO1" s="281"/>
      <c r="KQP1" s="281"/>
      <c r="KQQ1" s="281"/>
      <c r="KQR1" s="281"/>
      <c r="KQS1" s="281"/>
      <c r="KQT1" s="281"/>
      <c r="KQU1" s="281"/>
      <c r="KQV1" s="281"/>
      <c r="KQW1" s="281"/>
      <c r="KQX1" s="281"/>
      <c r="KQY1" s="281"/>
      <c r="KQZ1" s="281"/>
      <c r="KRA1" s="281"/>
      <c r="KRB1" s="281"/>
      <c r="KRC1" s="281"/>
      <c r="KRD1" s="281"/>
      <c r="KRE1" s="281"/>
      <c r="KRF1" s="281"/>
      <c r="KRG1" s="281"/>
      <c r="KRH1" s="281"/>
      <c r="KRI1" s="281"/>
      <c r="KRJ1" s="281"/>
      <c r="KRK1" s="281"/>
      <c r="KRL1" s="281"/>
      <c r="KRM1" s="281"/>
      <c r="KRN1" s="281"/>
      <c r="KRO1" s="281"/>
      <c r="KRP1" s="281"/>
      <c r="KRQ1" s="281"/>
      <c r="KRR1" s="281"/>
      <c r="KRS1" s="281"/>
      <c r="KRT1" s="281"/>
      <c r="KRU1" s="281"/>
      <c r="KRV1" s="281"/>
      <c r="KRW1" s="281"/>
      <c r="KRX1" s="281"/>
      <c r="KRY1" s="281"/>
      <c r="KRZ1" s="281"/>
      <c r="KSA1" s="281"/>
      <c r="KSB1" s="281"/>
      <c r="KSC1" s="281"/>
      <c r="KSD1" s="281"/>
      <c r="KSE1" s="281"/>
      <c r="KSF1" s="281"/>
      <c r="KSG1" s="281"/>
      <c r="KSH1" s="281"/>
      <c r="KSI1" s="281"/>
      <c r="KSJ1" s="281"/>
      <c r="KSK1" s="281"/>
      <c r="KSL1" s="281"/>
      <c r="KSM1" s="281"/>
      <c r="KSN1" s="281"/>
      <c r="KSO1" s="281"/>
      <c r="KSP1" s="281"/>
      <c r="KSQ1" s="281"/>
      <c r="KSR1" s="281"/>
      <c r="KSS1" s="281"/>
      <c r="KST1" s="281"/>
      <c r="KSU1" s="281"/>
      <c r="KSV1" s="281"/>
      <c r="KSW1" s="281"/>
      <c r="KSX1" s="281"/>
      <c r="KSY1" s="281"/>
      <c r="KSZ1" s="281"/>
      <c r="KTA1" s="281"/>
      <c r="KTB1" s="281"/>
      <c r="KTC1" s="281"/>
      <c r="KTD1" s="281"/>
      <c r="KTE1" s="281"/>
      <c r="KTF1" s="281"/>
      <c r="KTG1" s="281"/>
      <c r="KTH1" s="281"/>
      <c r="KTI1" s="281"/>
      <c r="KTJ1" s="281"/>
      <c r="KTK1" s="281"/>
      <c r="KTL1" s="281"/>
      <c r="KTM1" s="281"/>
      <c r="KTN1" s="281"/>
      <c r="KTO1" s="281"/>
      <c r="KTP1" s="281"/>
      <c r="KTQ1" s="281"/>
      <c r="KTR1" s="281"/>
      <c r="KTS1" s="281"/>
      <c r="KTT1" s="281"/>
      <c r="KTU1" s="281"/>
      <c r="KTV1" s="281"/>
      <c r="KTW1" s="281"/>
      <c r="KTX1" s="281"/>
      <c r="KTY1" s="281"/>
      <c r="KTZ1" s="281"/>
      <c r="KUA1" s="281"/>
      <c r="KUB1" s="281"/>
      <c r="KUC1" s="281"/>
      <c r="KUD1" s="281"/>
      <c r="KUE1" s="281"/>
      <c r="KUF1" s="281"/>
      <c r="KUG1" s="281"/>
      <c r="KUH1" s="281"/>
      <c r="KUI1" s="281"/>
      <c r="KUJ1" s="281"/>
      <c r="KUK1" s="281"/>
      <c r="KUL1" s="281"/>
      <c r="KUM1" s="281"/>
      <c r="KUN1" s="281"/>
      <c r="KUO1" s="281"/>
      <c r="KUP1" s="281"/>
      <c r="KUQ1" s="281"/>
      <c r="KUR1" s="281"/>
      <c r="KUS1" s="281"/>
      <c r="KUT1" s="281"/>
      <c r="KUU1" s="281"/>
      <c r="KUV1" s="281"/>
      <c r="KUW1" s="281"/>
      <c r="KUX1" s="281"/>
      <c r="KUY1" s="281"/>
      <c r="KUZ1" s="281"/>
      <c r="KVA1" s="281"/>
      <c r="KVB1" s="281"/>
      <c r="KVC1" s="281"/>
      <c r="KVD1" s="281"/>
      <c r="KVE1" s="281"/>
      <c r="KVF1" s="281"/>
      <c r="KVG1" s="281"/>
      <c r="KVH1" s="281"/>
      <c r="KVI1" s="281"/>
      <c r="KVJ1" s="281"/>
      <c r="KVK1" s="281"/>
      <c r="KVL1" s="281"/>
      <c r="KVM1" s="281"/>
      <c r="KVN1" s="281"/>
      <c r="KVO1" s="281"/>
      <c r="KVP1" s="281"/>
      <c r="KVQ1" s="281"/>
      <c r="KVR1" s="281"/>
      <c r="KVS1" s="281"/>
      <c r="KVT1" s="281"/>
      <c r="KVU1" s="281"/>
      <c r="KVV1" s="281"/>
      <c r="KVW1" s="281"/>
      <c r="KVX1" s="281"/>
      <c r="KVY1" s="281"/>
      <c r="KVZ1" s="281"/>
      <c r="KWA1" s="281"/>
      <c r="KWB1" s="281"/>
      <c r="KWC1" s="281"/>
      <c r="KWD1" s="281"/>
      <c r="KWE1" s="281"/>
      <c r="KWF1" s="281"/>
      <c r="KWG1" s="281"/>
      <c r="KWH1" s="281"/>
      <c r="KWI1" s="281"/>
      <c r="KWJ1" s="281"/>
      <c r="KWK1" s="281"/>
      <c r="KWL1" s="281"/>
      <c r="KWM1" s="281"/>
      <c r="KWN1" s="281"/>
      <c r="KWO1" s="281"/>
      <c r="KWP1" s="281"/>
      <c r="KWQ1" s="281"/>
      <c r="KWR1" s="281"/>
      <c r="KWS1" s="281"/>
      <c r="KWT1" s="281"/>
      <c r="KWU1" s="281"/>
      <c r="KWV1" s="281"/>
      <c r="KWW1" s="281"/>
      <c r="KWX1" s="281"/>
      <c r="KWY1" s="281"/>
      <c r="KWZ1" s="281"/>
      <c r="KXA1" s="281"/>
      <c r="KXB1" s="281"/>
      <c r="KXC1" s="281"/>
      <c r="KXD1" s="281"/>
      <c r="KXE1" s="281"/>
      <c r="KXF1" s="281"/>
      <c r="KXG1" s="281"/>
      <c r="KXH1" s="281"/>
      <c r="KXI1" s="281"/>
      <c r="KXJ1" s="281"/>
      <c r="KXK1" s="281"/>
      <c r="KXL1" s="281"/>
      <c r="KXM1" s="281"/>
      <c r="KXN1" s="281"/>
      <c r="KXO1" s="281"/>
      <c r="KXP1" s="281"/>
      <c r="KXQ1" s="281"/>
      <c r="KXR1" s="281"/>
      <c r="KXS1" s="281"/>
      <c r="KXT1" s="281"/>
      <c r="KXU1" s="281"/>
      <c r="KXV1" s="281"/>
      <c r="KXW1" s="281"/>
      <c r="KXX1" s="281"/>
      <c r="KXY1" s="281"/>
      <c r="KXZ1" s="281"/>
      <c r="KYA1" s="281"/>
      <c r="KYB1" s="281"/>
      <c r="KYC1" s="281"/>
      <c r="KYD1" s="281"/>
      <c r="KYE1" s="281"/>
      <c r="KYF1" s="281"/>
      <c r="KYG1" s="281"/>
      <c r="KYH1" s="281"/>
      <c r="KYI1" s="281"/>
      <c r="KYJ1" s="281"/>
      <c r="KYK1" s="281"/>
      <c r="KYL1" s="281"/>
      <c r="KYM1" s="281"/>
      <c r="KYN1" s="281"/>
      <c r="KYO1" s="281"/>
      <c r="KYP1" s="281"/>
      <c r="KYQ1" s="281"/>
      <c r="KYR1" s="281"/>
      <c r="KYS1" s="281"/>
      <c r="KYT1" s="281"/>
      <c r="KYU1" s="281"/>
      <c r="KYV1" s="281"/>
      <c r="KYW1" s="281"/>
      <c r="KYX1" s="281"/>
      <c r="KYY1" s="281"/>
      <c r="KYZ1" s="281"/>
      <c r="KZA1" s="281"/>
      <c r="KZB1" s="281"/>
      <c r="KZC1" s="281"/>
      <c r="KZD1" s="281"/>
      <c r="KZE1" s="281"/>
      <c r="KZF1" s="281"/>
      <c r="KZG1" s="281"/>
      <c r="KZH1" s="281"/>
      <c r="KZI1" s="281"/>
      <c r="KZJ1" s="281"/>
      <c r="KZK1" s="281"/>
      <c r="KZL1" s="281"/>
      <c r="KZM1" s="281"/>
      <c r="KZN1" s="281"/>
      <c r="KZO1" s="281"/>
      <c r="KZP1" s="281"/>
      <c r="KZQ1" s="281"/>
      <c r="KZR1" s="281"/>
      <c r="KZS1" s="281"/>
      <c r="KZT1" s="281"/>
      <c r="KZU1" s="281"/>
      <c r="KZV1" s="281"/>
      <c r="KZW1" s="281"/>
      <c r="KZX1" s="281"/>
      <c r="KZY1" s="281"/>
      <c r="KZZ1" s="281"/>
      <c r="LAA1" s="281"/>
      <c r="LAB1" s="281"/>
      <c r="LAC1" s="281"/>
      <c r="LAD1" s="281"/>
      <c r="LAE1" s="281"/>
      <c r="LAF1" s="281"/>
      <c r="LAG1" s="281"/>
      <c r="LAH1" s="281"/>
      <c r="LAI1" s="281"/>
      <c r="LAJ1" s="281"/>
      <c r="LAK1" s="281"/>
      <c r="LAL1" s="281"/>
      <c r="LAM1" s="281"/>
      <c r="LAN1" s="281"/>
      <c r="LAO1" s="281"/>
      <c r="LAP1" s="281"/>
      <c r="LAQ1" s="281"/>
      <c r="LAR1" s="281"/>
      <c r="LAS1" s="281"/>
      <c r="LAT1" s="281"/>
      <c r="LAU1" s="281"/>
      <c r="LAV1" s="281"/>
      <c r="LAW1" s="281"/>
      <c r="LAX1" s="281"/>
      <c r="LAY1" s="281"/>
      <c r="LAZ1" s="281"/>
      <c r="LBA1" s="281"/>
      <c r="LBB1" s="281"/>
      <c r="LBC1" s="281"/>
      <c r="LBD1" s="281"/>
      <c r="LBE1" s="281"/>
      <c r="LBF1" s="281"/>
      <c r="LBG1" s="281"/>
      <c r="LBH1" s="281"/>
      <c r="LBI1" s="281"/>
      <c r="LBJ1" s="281"/>
      <c r="LBK1" s="281"/>
      <c r="LBL1" s="281"/>
      <c r="LBM1" s="281"/>
      <c r="LBN1" s="281"/>
      <c r="LBO1" s="281"/>
      <c r="LBP1" s="281"/>
      <c r="LBQ1" s="281"/>
      <c r="LBR1" s="281"/>
      <c r="LBS1" s="281"/>
      <c r="LBT1" s="281"/>
      <c r="LBU1" s="281"/>
      <c r="LBV1" s="281"/>
      <c r="LBW1" s="281"/>
      <c r="LBX1" s="281"/>
      <c r="LBY1" s="281"/>
      <c r="LBZ1" s="281"/>
      <c r="LCA1" s="281"/>
      <c r="LCB1" s="281"/>
      <c r="LCC1" s="281"/>
      <c r="LCD1" s="281"/>
      <c r="LCE1" s="281"/>
      <c r="LCF1" s="281"/>
      <c r="LCG1" s="281"/>
      <c r="LCH1" s="281"/>
      <c r="LCI1" s="281"/>
      <c r="LCJ1" s="281"/>
      <c r="LCK1" s="281"/>
      <c r="LCL1" s="281"/>
      <c r="LCM1" s="281"/>
      <c r="LCN1" s="281"/>
      <c r="LCO1" s="281"/>
      <c r="LCP1" s="281"/>
      <c r="LCQ1" s="281"/>
      <c r="LCR1" s="281"/>
      <c r="LCS1" s="281"/>
      <c r="LCT1" s="281"/>
      <c r="LCU1" s="281"/>
      <c r="LCV1" s="281"/>
      <c r="LCW1" s="281"/>
      <c r="LCX1" s="281"/>
      <c r="LCY1" s="281"/>
      <c r="LCZ1" s="281"/>
      <c r="LDA1" s="281"/>
      <c r="LDB1" s="281"/>
      <c r="LDC1" s="281"/>
      <c r="LDD1" s="281"/>
      <c r="LDE1" s="281"/>
      <c r="LDF1" s="281"/>
      <c r="LDG1" s="281"/>
      <c r="LDH1" s="281"/>
      <c r="LDI1" s="281"/>
      <c r="LDJ1" s="281"/>
      <c r="LDK1" s="281"/>
      <c r="LDL1" s="281"/>
      <c r="LDM1" s="281"/>
      <c r="LDN1" s="281"/>
      <c r="LDO1" s="281"/>
      <c r="LDP1" s="281"/>
      <c r="LDQ1" s="281"/>
      <c r="LDR1" s="281"/>
      <c r="LDS1" s="281"/>
      <c r="LDT1" s="281"/>
      <c r="LDU1" s="281"/>
      <c r="LDV1" s="281"/>
      <c r="LDW1" s="281"/>
      <c r="LDX1" s="281"/>
      <c r="LDY1" s="281"/>
      <c r="LDZ1" s="281"/>
      <c r="LEA1" s="281"/>
      <c r="LEB1" s="281"/>
      <c r="LEC1" s="281"/>
      <c r="LED1" s="281"/>
      <c r="LEE1" s="281"/>
      <c r="LEF1" s="281"/>
      <c r="LEG1" s="281"/>
      <c r="LEH1" s="281"/>
      <c r="LEI1" s="281"/>
      <c r="LEJ1" s="281"/>
      <c r="LEK1" s="281"/>
      <c r="LEL1" s="281"/>
      <c r="LEM1" s="281"/>
      <c r="LEN1" s="281"/>
      <c r="LEO1" s="281"/>
      <c r="LEP1" s="281"/>
      <c r="LEQ1" s="281"/>
      <c r="LER1" s="281"/>
      <c r="LES1" s="281"/>
      <c r="LET1" s="281"/>
      <c r="LEU1" s="281"/>
      <c r="LEV1" s="281"/>
      <c r="LEW1" s="281"/>
      <c r="LEX1" s="281"/>
      <c r="LEY1" s="281"/>
      <c r="LEZ1" s="281"/>
      <c r="LFA1" s="281"/>
      <c r="LFB1" s="281"/>
      <c r="LFC1" s="281"/>
      <c r="LFD1" s="281"/>
      <c r="LFE1" s="281"/>
      <c r="LFF1" s="281"/>
      <c r="LFG1" s="281"/>
      <c r="LFH1" s="281"/>
      <c r="LFI1" s="281"/>
      <c r="LFJ1" s="281"/>
      <c r="LFK1" s="281"/>
      <c r="LFL1" s="281"/>
      <c r="LFM1" s="281"/>
      <c r="LFN1" s="281"/>
      <c r="LFO1" s="281"/>
      <c r="LFP1" s="281"/>
      <c r="LFQ1" s="281"/>
      <c r="LFR1" s="281"/>
      <c r="LFS1" s="281"/>
      <c r="LFT1" s="281"/>
      <c r="LFU1" s="281"/>
      <c r="LFV1" s="281"/>
      <c r="LFW1" s="281"/>
      <c r="LFX1" s="281"/>
      <c r="LFY1" s="281"/>
      <c r="LFZ1" s="281"/>
      <c r="LGA1" s="281"/>
      <c r="LGB1" s="281"/>
      <c r="LGC1" s="281"/>
      <c r="LGD1" s="281"/>
      <c r="LGE1" s="281"/>
      <c r="LGF1" s="281"/>
      <c r="LGG1" s="281"/>
      <c r="LGH1" s="281"/>
      <c r="LGI1" s="281"/>
      <c r="LGJ1" s="281"/>
      <c r="LGK1" s="281"/>
      <c r="LGL1" s="281"/>
      <c r="LGM1" s="281"/>
      <c r="LGN1" s="281"/>
      <c r="LGO1" s="281"/>
      <c r="LGP1" s="281"/>
      <c r="LGQ1" s="281"/>
      <c r="LGR1" s="281"/>
      <c r="LGS1" s="281"/>
      <c r="LGT1" s="281"/>
      <c r="LGU1" s="281"/>
      <c r="LGV1" s="281"/>
      <c r="LGW1" s="281"/>
      <c r="LGX1" s="281"/>
      <c r="LGY1" s="281"/>
      <c r="LGZ1" s="281"/>
      <c r="LHA1" s="281"/>
      <c r="LHB1" s="281"/>
      <c r="LHC1" s="281"/>
      <c r="LHD1" s="281"/>
      <c r="LHE1" s="281"/>
      <c r="LHF1" s="281"/>
      <c r="LHG1" s="281"/>
      <c r="LHH1" s="281"/>
      <c r="LHI1" s="281"/>
      <c r="LHJ1" s="281"/>
      <c r="LHK1" s="281"/>
      <c r="LHL1" s="281"/>
      <c r="LHM1" s="281"/>
      <c r="LHN1" s="281"/>
      <c r="LHO1" s="281"/>
      <c r="LHP1" s="281"/>
      <c r="LHQ1" s="281"/>
      <c r="LHR1" s="281"/>
      <c r="LHS1" s="281"/>
      <c r="LHT1" s="281"/>
      <c r="LHU1" s="281"/>
      <c r="LHV1" s="281"/>
      <c r="LHW1" s="281"/>
      <c r="LHX1" s="281"/>
      <c r="LHY1" s="281"/>
      <c r="LHZ1" s="281"/>
      <c r="LIA1" s="281"/>
      <c r="LIB1" s="281"/>
      <c r="LIC1" s="281"/>
      <c r="LID1" s="281"/>
      <c r="LIE1" s="281"/>
      <c r="LIF1" s="281"/>
      <c r="LIG1" s="281"/>
      <c r="LIH1" s="281"/>
      <c r="LII1" s="281"/>
      <c r="LIJ1" s="281"/>
      <c r="LIK1" s="281"/>
      <c r="LIL1" s="281"/>
      <c r="LIM1" s="281"/>
      <c r="LIN1" s="281"/>
      <c r="LIO1" s="281"/>
      <c r="LIP1" s="281"/>
      <c r="LIQ1" s="281"/>
      <c r="LIR1" s="281"/>
      <c r="LIS1" s="281"/>
      <c r="LIT1" s="281"/>
      <c r="LIU1" s="281"/>
      <c r="LIV1" s="281"/>
      <c r="LIW1" s="281"/>
      <c r="LIX1" s="281"/>
      <c r="LIY1" s="281"/>
      <c r="LIZ1" s="281"/>
      <c r="LJA1" s="281"/>
      <c r="LJB1" s="281"/>
      <c r="LJC1" s="281"/>
      <c r="LJD1" s="281"/>
      <c r="LJE1" s="281"/>
      <c r="LJF1" s="281"/>
      <c r="LJG1" s="281"/>
      <c r="LJH1" s="281"/>
      <c r="LJI1" s="281"/>
      <c r="LJJ1" s="281"/>
      <c r="LJK1" s="281"/>
      <c r="LJL1" s="281"/>
      <c r="LJM1" s="281"/>
      <c r="LJN1" s="281"/>
      <c r="LJO1" s="281"/>
      <c r="LJP1" s="281"/>
      <c r="LJQ1" s="281"/>
      <c r="LJR1" s="281"/>
      <c r="LJS1" s="281"/>
      <c r="LJT1" s="281"/>
      <c r="LJU1" s="281"/>
      <c r="LJV1" s="281"/>
      <c r="LJW1" s="281"/>
      <c r="LJX1" s="281"/>
      <c r="LJY1" s="281"/>
      <c r="LJZ1" s="281"/>
      <c r="LKA1" s="281"/>
      <c r="LKB1" s="281"/>
      <c r="LKC1" s="281"/>
      <c r="LKD1" s="281"/>
      <c r="LKE1" s="281"/>
      <c r="LKF1" s="281"/>
      <c r="LKG1" s="281"/>
      <c r="LKH1" s="281"/>
      <c r="LKI1" s="281"/>
      <c r="LKJ1" s="281"/>
      <c r="LKK1" s="281"/>
      <c r="LKL1" s="281"/>
      <c r="LKM1" s="281"/>
      <c r="LKN1" s="281"/>
      <c r="LKO1" s="281"/>
      <c r="LKP1" s="281"/>
      <c r="LKQ1" s="281"/>
      <c r="LKR1" s="281"/>
      <c r="LKS1" s="281"/>
      <c r="LKT1" s="281"/>
      <c r="LKU1" s="281"/>
      <c r="LKV1" s="281"/>
      <c r="LKW1" s="281"/>
      <c r="LKX1" s="281"/>
      <c r="LKY1" s="281"/>
      <c r="LKZ1" s="281"/>
      <c r="LLA1" s="281"/>
      <c r="LLB1" s="281"/>
      <c r="LLC1" s="281"/>
      <c r="LLD1" s="281"/>
      <c r="LLE1" s="281"/>
      <c r="LLF1" s="281"/>
      <c r="LLG1" s="281"/>
      <c r="LLH1" s="281"/>
      <c r="LLI1" s="281"/>
      <c r="LLJ1" s="281"/>
      <c r="LLK1" s="281"/>
      <c r="LLL1" s="281"/>
      <c r="LLM1" s="281"/>
      <c r="LLN1" s="281"/>
      <c r="LLO1" s="281"/>
      <c r="LLP1" s="281"/>
      <c r="LLQ1" s="281"/>
      <c r="LLR1" s="281"/>
      <c r="LLS1" s="281"/>
      <c r="LLT1" s="281"/>
      <c r="LLU1" s="281"/>
      <c r="LLV1" s="281"/>
      <c r="LLW1" s="281"/>
      <c r="LLX1" s="281"/>
      <c r="LLY1" s="281"/>
      <c r="LLZ1" s="281"/>
      <c r="LMA1" s="281"/>
      <c r="LMB1" s="281"/>
      <c r="LMC1" s="281"/>
      <c r="LMD1" s="281"/>
      <c r="LME1" s="281"/>
      <c r="LMF1" s="281"/>
      <c r="LMG1" s="281"/>
      <c r="LMH1" s="281"/>
      <c r="LMI1" s="281"/>
      <c r="LMJ1" s="281"/>
      <c r="LMK1" s="281"/>
      <c r="LML1" s="281"/>
      <c r="LMM1" s="281"/>
      <c r="LMN1" s="281"/>
      <c r="LMO1" s="281"/>
      <c r="LMP1" s="281"/>
      <c r="LMQ1" s="281"/>
      <c r="LMR1" s="281"/>
      <c r="LMS1" s="281"/>
      <c r="LMT1" s="281"/>
      <c r="LMU1" s="281"/>
      <c r="LMV1" s="281"/>
      <c r="LMW1" s="281"/>
      <c r="LMX1" s="281"/>
      <c r="LMY1" s="281"/>
      <c r="LMZ1" s="281"/>
      <c r="LNA1" s="281"/>
      <c r="LNB1" s="281"/>
      <c r="LNC1" s="281"/>
      <c r="LND1" s="281"/>
      <c r="LNE1" s="281"/>
      <c r="LNF1" s="281"/>
      <c r="LNG1" s="281"/>
      <c r="LNH1" s="281"/>
      <c r="LNI1" s="281"/>
      <c r="LNJ1" s="281"/>
      <c r="LNK1" s="281"/>
      <c r="LNL1" s="281"/>
      <c r="LNM1" s="281"/>
      <c r="LNN1" s="281"/>
      <c r="LNO1" s="281"/>
      <c r="LNP1" s="281"/>
      <c r="LNQ1" s="281"/>
      <c r="LNR1" s="281"/>
      <c r="LNS1" s="281"/>
      <c r="LNT1" s="281"/>
      <c r="LNU1" s="281"/>
      <c r="LNV1" s="281"/>
      <c r="LNW1" s="281"/>
      <c r="LNX1" s="281"/>
      <c r="LNY1" s="281"/>
      <c r="LNZ1" s="281"/>
      <c r="LOA1" s="281"/>
      <c r="LOB1" s="281"/>
      <c r="LOC1" s="281"/>
      <c r="LOD1" s="281"/>
      <c r="LOE1" s="281"/>
      <c r="LOF1" s="281"/>
      <c r="LOG1" s="281"/>
      <c r="LOH1" s="281"/>
      <c r="LOI1" s="281"/>
      <c r="LOJ1" s="281"/>
      <c r="LOK1" s="281"/>
      <c r="LOL1" s="281"/>
      <c r="LOM1" s="281"/>
      <c r="LON1" s="281"/>
      <c r="LOO1" s="281"/>
      <c r="LOP1" s="281"/>
      <c r="LOQ1" s="281"/>
      <c r="LOR1" s="281"/>
      <c r="LOS1" s="281"/>
      <c r="LOT1" s="281"/>
      <c r="LOU1" s="281"/>
      <c r="LOV1" s="281"/>
      <c r="LOW1" s="281"/>
      <c r="LOX1" s="281"/>
      <c r="LOY1" s="281"/>
      <c r="LOZ1" s="281"/>
      <c r="LPA1" s="281"/>
      <c r="LPB1" s="281"/>
      <c r="LPC1" s="281"/>
      <c r="LPD1" s="281"/>
      <c r="LPE1" s="281"/>
      <c r="LPF1" s="281"/>
      <c r="LPG1" s="281"/>
      <c r="LPH1" s="281"/>
      <c r="LPI1" s="281"/>
      <c r="LPJ1" s="281"/>
      <c r="LPK1" s="281"/>
      <c r="LPL1" s="281"/>
      <c r="LPM1" s="281"/>
      <c r="LPN1" s="281"/>
      <c r="LPO1" s="281"/>
      <c r="LPP1" s="281"/>
      <c r="LPQ1" s="281"/>
      <c r="LPR1" s="281"/>
      <c r="LPS1" s="281"/>
      <c r="LPT1" s="281"/>
      <c r="LPU1" s="281"/>
      <c r="LPV1" s="281"/>
      <c r="LPW1" s="281"/>
      <c r="LPX1" s="281"/>
      <c r="LPY1" s="281"/>
      <c r="LPZ1" s="281"/>
      <c r="LQA1" s="281"/>
      <c r="LQB1" s="281"/>
      <c r="LQC1" s="281"/>
      <c r="LQD1" s="281"/>
      <c r="LQE1" s="281"/>
      <c r="LQF1" s="281"/>
      <c r="LQG1" s="281"/>
      <c r="LQH1" s="281"/>
      <c r="LQI1" s="281"/>
      <c r="LQJ1" s="281"/>
      <c r="LQK1" s="281"/>
      <c r="LQL1" s="281"/>
      <c r="LQM1" s="281"/>
      <c r="LQN1" s="281"/>
      <c r="LQO1" s="281"/>
      <c r="LQP1" s="281"/>
      <c r="LQQ1" s="281"/>
      <c r="LQR1" s="281"/>
      <c r="LQS1" s="281"/>
      <c r="LQT1" s="281"/>
      <c r="LQU1" s="281"/>
      <c r="LQV1" s="281"/>
      <c r="LQW1" s="281"/>
      <c r="LQX1" s="281"/>
      <c r="LQY1" s="281"/>
      <c r="LQZ1" s="281"/>
      <c r="LRA1" s="281"/>
      <c r="LRB1" s="281"/>
      <c r="LRC1" s="281"/>
      <c r="LRD1" s="281"/>
      <c r="LRE1" s="281"/>
      <c r="LRF1" s="281"/>
      <c r="LRG1" s="281"/>
      <c r="LRH1" s="281"/>
      <c r="LRI1" s="281"/>
      <c r="LRJ1" s="281"/>
      <c r="LRK1" s="281"/>
      <c r="LRL1" s="281"/>
      <c r="LRM1" s="281"/>
      <c r="LRN1" s="281"/>
      <c r="LRO1" s="281"/>
      <c r="LRP1" s="281"/>
      <c r="LRQ1" s="281"/>
      <c r="LRR1" s="281"/>
      <c r="LRS1" s="281"/>
      <c r="LRT1" s="281"/>
      <c r="LRU1" s="281"/>
      <c r="LRV1" s="281"/>
      <c r="LRW1" s="281"/>
      <c r="LRX1" s="281"/>
      <c r="LRY1" s="281"/>
      <c r="LRZ1" s="281"/>
      <c r="LSA1" s="281"/>
      <c r="LSB1" s="281"/>
      <c r="LSC1" s="281"/>
      <c r="LSD1" s="281"/>
      <c r="LSE1" s="281"/>
      <c r="LSF1" s="281"/>
      <c r="LSG1" s="281"/>
      <c r="LSH1" s="281"/>
      <c r="LSI1" s="281"/>
      <c r="LSJ1" s="281"/>
      <c r="LSK1" s="281"/>
      <c r="LSL1" s="281"/>
      <c r="LSM1" s="281"/>
      <c r="LSN1" s="281"/>
      <c r="LSO1" s="281"/>
      <c r="LSP1" s="281"/>
      <c r="LSQ1" s="281"/>
      <c r="LSR1" s="281"/>
      <c r="LSS1" s="281"/>
      <c r="LST1" s="281"/>
      <c r="LSU1" s="281"/>
      <c r="LSV1" s="281"/>
      <c r="LSW1" s="281"/>
      <c r="LSX1" s="281"/>
      <c r="LSY1" s="281"/>
      <c r="LSZ1" s="281"/>
      <c r="LTA1" s="281"/>
      <c r="LTB1" s="281"/>
      <c r="LTC1" s="281"/>
      <c r="LTD1" s="281"/>
      <c r="LTE1" s="281"/>
      <c r="LTF1" s="281"/>
      <c r="LTG1" s="281"/>
      <c r="LTH1" s="281"/>
      <c r="LTI1" s="281"/>
      <c r="LTJ1" s="281"/>
      <c r="LTK1" s="281"/>
      <c r="LTL1" s="281"/>
      <c r="LTM1" s="281"/>
      <c r="LTN1" s="281"/>
      <c r="LTO1" s="281"/>
      <c r="LTP1" s="281"/>
      <c r="LTQ1" s="281"/>
      <c r="LTR1" s="281"/>
      <c r="LTS1" s="281"/>
      <c r="LTT1" s="281"/>
      <c r="LTU1" s="281"/>
      <c r="LTV1" s="281"/>
      <c r="LTW1" s="281"/>
      <c r="LTX1" s="281"/>
      <c r="LTY1" s="281"/>
      <c r="LTZ1" s="281"/>
      <c r="LUA1" s="281"/>
      <c r="LUB1" s="281"/>
      <c r="LUC1" s="281"/>
      <c r="LUD1" s="281"/>
      <c r="LUE1" s="281"/>
      <c r="LUF1" s="281"/>
      <c r="LUG1" s="281"/>
      <c r="LUH1" s="281"/>
      <c r="LUI1" s="281"/>
      <c r="LUJ1" s="281"/>
      <c r="LUK1" s="281"/>
      <c r="LUL1" s="281"/>
      <c r="LUM1" s="281"/>
      <c r="LUN1" s="281"/>
      <c r="LUO1" s="281"/>
      <c r="LUP1" s="281"/>
      <c r="LUQ1" s="281"/>
      <c r="LUR1" s="281"/>
      <c r="LUS1" s="281"/>
      <c r="LUT1" s="281"/>
      <c r="LUU1" s="281"/>
      <c r="LUV1" s="281"/>
      <c r="LUW1" s="281"/>
      <c r="LUX1" s="281"/>
      <c r="LUY1" s="281"/>
      <c r="LUZ1" s="281"/>
      <c r="LVA1" s="281"/>
      <c r="LVB1" s="281"/>
      <c r="LVC1" s="281"/>
      <c r="LVD1" s="281"/>
      <c r="LVE1" s="281"/>
      <c r="LVF1" s="281"/>
      <c r="LVG1" s="281"/>
      <c r="LVH1" s="281"/>
      <c r="LVI1" s="281"/>
      <c r="LVJ1" s="281"/>
      <c r="LVK1" s="281"/>
      <c r="LVL1" s="281"/>
      <c r="LVM1" s="281"/>
      <c r="LVN1" s="281"/>
      <c r="LVO1" s="281"/>
      <c r="LVP1" s="281"/>
      <c r="LVQ1" s="281"/>
      <c r="LVR1" s="281"/>
      <c r="LVS1" s="281"/>
      <c r="LVT1" s="281"/>
      <c r="LVU1" s="281"/>
      <c r="LVV1" s="281"/>
      <c r="LVW1" s="281"/>
      <c r="LVX1" s="281"/>
      <c r="LVY1" s="281"/>
      <c r="LVZ1" s="281"/>
      <c r="LWA1" s="281"/>
      <c r="LWB1" s="281"/>
      <c r="LWC1" s="281"/>
      <c r="LWD1" s="281"/>
      <c r="LWE1" s="281"/>
      <c r="LWF1" s="281"/>
      <c r="LWG1" s="281"/>
      <c r="LWH1" s="281"/>
      <c r="LWI1" s="281"/>
      <c r="LWJ1" s="281"/>
      <c r="LWK1" s="281"/>
      <c r="LWL1" s="281"/>
      <c r="LWM1" s="281"/>
      <c r="LWN1" s="281"/>
      <c r="LWO1" s="281"/>
      <c r="LWP1" s="281"/>
      <c r="LWQ1" s="281"/>
      <c r="LWR1" s="281"/>
      <c r="LWS1" s="281"/>
      <c r="LWT1" s="281"/>
      <c r="LWU1" s="281"/>
      <c r="LWV1" s="281"/>
      <c r="LWW1" s="281"/>
      <c r="LWX1" s="281"/>
      <c r="LWY1" s="281"/>
      <c r="LWZ1" s="281"/>
      <c r="LXA1" s="281"/>
      <c r="LXB1" s="281"/>
      <c r="LXC1" s="281"/>
      <c r="LXD1" s="281"/>
      <c r="LXE1" s="281"/>
      <c r="LXF1" s="281"/>
      <c r="LXG1" s="281"/>
      <c r="LXH1" s="281"/>
      <c r="LXI1" s="281"/>
      <c r="LXJ1" s="281"/>
      <c r="LXK1" s="281"/>
      <c r="LXL1" s="281"/>
      <c r="LXM1" s="281"/>
      <c r="LXN1" s="281"/>
      <c r="LXO1" s="281"/>
      <c r="LXP1" s="281"/>
      <c r="LXQ1" s="281"/>
      <c r="LXR1" s="281"/>
      <c r="LXS1" s="281"/>
      <c r="LXT1" s="281"/>
      <c r="LXU1" s="281"/>
      <c r="LXV1" s="281"/>
      <c r="LXW1" s="281"/>
      <c r="LXX1" s="281"/>
      <c r="LXY1" s="281"/>
      <c r="LXZ1" s="281"/>
      <c r="LYA1" s="281"/>
      <c r="LYB1" s="281"/>
      <c r="LYC1" s="281"/>
      <c r="LYD1" s="281"/>
      <c r="LYE1" s="281"/>
      <c r="LYF1" s="281"/>
      <c r="LYG1" s="281"/>
      <c r="LYH1" s="281"/>
      <c r="LYI1" s="281"/>
      <c r="LYJ1" s="281"/>
      <c r="LYK1" s="281"/>
      <c r="LYL1" s="281"/>
      <c r="LYM1" s="281"/>
      <c r="LYN1" s="281"/>
      <c r="LYO1" s="281"/>
      <c r="LYP1" s="281"/>
      <c r="LYQ1" s="281"/>
      <c r="LYR1" s="281"/>
      <c r="LYS1" s="281"/>
      <c r="LYT1" s="281"/>
      <c r="LYU1" s="281"/>
      <c r="LYV1" s="281"/>
      <c r="LYW1" s="281"/>
      <c r="LYX1" s="281"/>
      <c r="LYY1" s="281"/>
      <c r="LYZ1" s="281"/>
      <c r="LZA1" s="281"/>
      <c r="LZB1" s="281"/>
      <c r="LZC1" s="281"/>
      <c r="LZD1" s="281"/>
      <c r="LZE1" s="281"/>
      <c r="LZF1" s="281"/>
      <c r="LZG1" s="281"/>
      <c r="LZH1" s="281"/>
      <c r="LZI1" s="281"/>
      <c r="LZJ1" s="281"/>
      <c r="LZK1" s="281"/>
      <c r="LZL1" s="281"/>
      <c r="LZM1" s="281"/>
      <c r="LZN1" s="281"/>
      <c r="LZO1" s="281"/>
      <c r="LZP1" s="281"/>
      <c r="LZQ1" s="281"/>
      <c r="LZR1" s="281"/>
      <c r="LZS1" s="281"/>
      <c r="LZT1" s="281"/>
      <c r="LZU1" s="281"/>
      <c r="LZV1" s="281"/>
      <c r="LZW1" s="281"/>
      <c r="LZX1" s="281"/>
      <c r="LZY1" s="281"/>
      <c r="LZZ1" s="281"/>
      <c r="MAA1" s="281"/>
      <c r="MAB1" s="281"/>
      <c r="MAC1" s="281"/>
      <c r="MAD1" s="281"/>
      <c r="MAE1" s="281"/>
      <c r="MAF1" s="281"/>
      <c r="MAG1" s="281"/>
      <c r="MAH1" s="281"/>
      <c r="MAI1" s="281"/>
      <c r="MAJ1" s="281"/>
      <c r="MAK1" s="281"/>
      <c r="MAL1" s="281"/>
      <c r="MAM1" s="281"/>
      <c r="MAN1" s="281"/>
      <c r="MAO1" s="281"/>
      <c r="MAP1" s="281"/>
      <c r="MAQ1" s="281"/>
      <c r="MAR1" s="281"/>
      <c r="MAS1" s="281"/>
      <c r="MAT1" s="281"/>
      <c r="MAU1" s="281"/>
      <c r="MAV1" s="281"/>
      <c r="MAW1" s="281"/>
      <c r="MAX1" s="281"/>
      <c r="MAY1" s="281"/>
      <c r="MAZ1" s="281"/>
      <c r="MBA1" s="281"/>
      <c r="MBB1" s="281"/>
      <c r="MBC1" s="281"/>
      <c r="MBD1" s="281"/>
      <c r="MBE1" s="281"/>
      <c r="MBF1" s="281"/>
      <c r="MBG1" s="281"/>
      <c r="MBH1" s="281"/>
      <c r="MBI1" s="281"/>
      <c r="MBJ1" s="281"/>
      <c r="MBK1" s="281"/>
      <c r="MBL1" s="281"/>
      <c r="MBM1" s="281"/>
      <c r="MBN1" s="281"/>
      <c r="MBO1" s="281"/>
      <c r="MBP1" s="281"/>
      <c r="MBQ1" s="281"/>
      <c r="MBR1" s="281"/>
      <c r="MBS1" s="281"/>
      <c r="MBT1" s="281"/>
      <c r="MBU1" s="281"/>
      <c r="MBV1" s="281"/>
      <c r="MBW1" s="281"/>
      <c r="MBX1" s="281"/>
      <c r="MBY1" s="281"/>
      <c r="MBZ1" s="281"/>
      <c r="MCA1" s="281"/>
      <c r="MCB1" s="281"/>
      <c r="MCC1" s="281"/>
      <c r="MCD1" s="281"/>
      <c r="MCE1" s="281"/>
      <c r="MCF1" s="281"/>
      <c r="MCG1" s="281"/>
      <c r="MCH1" s="281"/>
      <c r="MCI1" s="281"/>
      <c r="MCJ1" s="281"/>
      <c r="MCK1" s="281"/>
      <c r="MCL1" s="281"/>
      <c r="MCM1" s="281"/>
      <c r="MCN1" s="281"/>
      <c r="MCO1" s="281"/>
      <c r="MCP1" s="281"/>
      <c r="MCQ1" s="281"/>
      <c r="MCR1" s="281"/>
      <c r="MCS1" s="281"/>
      <c r="MCT1" s="281"/>
      <c r="MCU1" s="281"/>
      <c r="MCV1" s="281"/>
      <c r="MCW1" s="281"/>
      <c r="MCX1" s="281"/>
      <c r="MCY1" s="281"/>
      <c r="MCZ1" s="281"/>
      <c r="MDA1" s="281"/>
      <c r="MDB1" s="281"/>
      <c r="MDC1" s="281"/>
      <c r="MDD1" s="281"/>
      <c r="MDE1" s="281"/>
      <c r="MDF1" s="281"/>
      <c r="MDG1" s="281"/>
      <c r="MDH1" s="281"/>
      <c r="MDI1" s="281"/>
      <c r="MDJ1" s="281"/>
      <c r="MDK1" s="281"/>
      <c r="MDL1" s="281"/>
      <c r="MDM1" s="281"/>
      <c r="MDN1" s="281"/>
      <c r="MDO1" s="281"/>
      <c r="MDP1" s="281"/>
      <c r="MDQ1" s="281"/>
      <c r="MDR1" s="281"/>
      <c r="MDS1" s="281"/>
      <c r="MDT1" s="281"/>
      <c r="MDU1" s="281"/>
      <c r="MDV1" s="281"/>
      <c r="MDW1" s="281"/>
      <c r="MDX1" s="281"/>
      <c r="MDY1" s="281"/>
      <c r="MDZ1" s="281"/>
      <c r="MEA1" s="281"/>
      <c r="MEB1" s="281"/>
      <c r="MEC1" s="281"/>
      <c r="MED1" s="281"/>
      <c r="MEE1" s="281"/>
      <c r="MEF1" s="281"/>
      <c r="MEG1" s="281"/>
      <c r="MEH1" s="281"/>
      <c r="MEI1" s="281"/>
      <c r="MEJ1" s="281"/>
      <c r="MEK1" s="281"/>
      <c r="MEL1" s="281"/>
      <c r="MEM1" s="281"/>
      <c r="MEN1" s="281"/>
      <c r="MEO1" s="281"/>
      <c r="MEP1" s="281"/>
      <c r="MEQ1" s="281"/>
      <c r="MER1" s="281"/>
      <c r="MES1" s="281"/>
      <c r="MET1" s="281"/>
      <c r="MEU1" s="281"/>
      <c r="MEV1" s="281"/>
      <c r="MEW1" s="281"/>
      <c r="MEX1" s="281"/>
      <c r="MEY1" s="281"/>
      <c r="MEZ1" s="281"/>
      <c r="MFA1" s="281"/>
      <c r="MFB1" s="281"/>
      <c r="MFC1" s="281"/>
      <c r="MFD1" s="281"/>
      <c r="MFE1" s="281"/>
      <c r="MFF1" s="281"/>
      <c r="MFG1" s="281"/>
      <c r="MFH1" s="281"/>
      <c r="MFI1" s="281"/>
      <c r="MFJ1" s="281"/>
      <c r="MFK1" s="281"/>
      <c r="MFL1" s="281"/>
      <c r="MFM1" s="281"/>
      <c r="MFN1" s="281"/>
      <c r="MFO1" s="281"/>
      <c r="MFP1" s="281"/>
      <c r="MFQ1" s="281"/>
      <c r="MFR1" s="281"/>
      <c r="MFS1" s="281"/>
      <c r="MFT1" s="281"/>
      <c r="MFU1" s="281"/>
      <c r="MFV1" s="281"/>
      <c r="MFW1" s="281"/>
      <c r="MFX1" s="281"/>
      <c r="MFY1" s="281"/>
      <c r="MFZ1" s="281"/>
      <c r="MGA1" s="281"/>
      <c r="MGB1" s="281"/>
      <c r="MGC1" s="281"/>
      <c r="MGD1" s="281"/>
      <c r="MGE1" s="281"/>
      <c r="MGF1" s="281"/>
      <c r="MGG1" s="281"/>
      <c r="MGH1" s="281"/>
      <c r="MGI1" s="281"/>
      <c r="MGJ1" s="281"/>
      <c r="MGK1" s="281"/>
      <c r="MGL1" s="281"/>
      <c r="MGM1" s="281"/>
      <c r="MGN1" s="281"/>
      <c r="MGO1" s="281"/>
      <c r="MGP1" s="281"/>
      <c r="MGQ1" s="281"/>
      <c r="MGR1" s="281"/>
      <c r="MGS1" s="281"/>
      <c r="MGT1" s="281"/>
      <c r="MGU1" s="281"/>
      <c r="MGV1" s="281"/>
      <c r="MGW1" s="281"/>
      <c r="MGX1" s="281"/>
      <c r="MGY1" s="281"/>
      <c r="MGZ1" s="281"/>
      <c r="MHA1" s="281"/>
      <c r="MHB1" s="281"/>
      <c r="MHC1" s="281"/>
      <c r="MHD1" s="281"/>
      <c r="MHE1" s="281"/>
      <c r="MHF1" s="281"/>
      <c r="MHG1" s="281"/>
      <c r="MHH1" s="281"/>
      <c r="MHI1" s="281"/>
      <c r="MHJ1" s="281"/>
      <c r="MHK1" s="281"/>
      <c r="MHL1" s="281"/>
      <c r="MHM1" s="281"/>
      <c r="MHN1" s="281"/>
      <c r="MHO1" s="281"/>
      <c r="MHP1" s="281"/>
      <c r="MHQ1" s="281"/>
      <c r="MHR1" s="281"/>
      <c r="MHS1" s="281"/>
      <c r="MHT1" s="281"/>
      <c r="MHU1" s="281"/>
      <c r="MHV1" s="281"/>
      <c r="MHW1" s="281"/>
      <c r="MHX1" s="281"/>
      <c r="MHY1" s="281"/>
      <c r="MHZ1" s="281"/>
      <c r="MIA1" s="281"/>
      <c r="MIB1" s="281"/>
      <c r="MIC1" s="281"/>
      <c r="MID1" s="281"/>
      <c r="MIE1" s="281"/>
      <c r="MIF1" s="281"/>
      <c r="MIG1" s="281"/>
      <c r="MIH1" s="281"/>
      <c r="MII1" s="281"/>
      <c r="MIJ1" s="281"/>
      <c r="MIK1" s="281"/>
      <c r="MIL1" s="281"/>
      <c r="MIM1" s="281"/>
      <c r="MIN1" s="281"/>
      <c r="MIO1" s="281"/>
      <c r="MIP1" s="281"/>
      <c r="MIQ1" s="281"/>
      <c r="MIR1" s="281"/>
      <c r="MIS1" s="281"/>
      <c r="MIT1" s="281"/>
      <c r="MIU1" s="281"/>
      <c r="MIV1" s="281"/>
      <c r="MIW1" s="281"/>
      <c r="MIX1" s="281"/>
      <c r="MIY1" s="281"/>
      <c r="MIZ1" s="281"/>
      <c r="MJA1" s="281"/>
      <c r="MJB1" s="281"/>
      <c r="MJC1" s="281"/>
      <c r="MJD1" s="281"/>
      <c r="MJE1" s="281"/>
      <c r="MJF1" s="281"/>
      <c r="MJG1" s="281"/>
      <c r="MJH1" s="281"/>
      <c r="MJI1" s="281"/>
      <c r="MJJ1" s="281"/>
      <c r="MJK1" s="281"/>
      <c r="MJL1" s="281"/>
      <c r="MJM1" s="281"/>
      <c r="MJN1" s="281"/>
      <c r="MJO1" s="281"/>
      <c r="MJP1" s="281"/>
      <c r="MJQ1" s="281"/>
      <c r="MJR1" s="281"/>
      <c r="MJS1" s="281"/>
      <c r="MJT1" s="281"/>
      <c r="MJU1" s="281"/>
      <c r="MJV1" s="281"/>
      <c r="MJW1" s="281"/>
      <c r="MJX1" s="281"/>
      <c r="MJY1" s="281"/>
      <c r="MJZ1" s="281"/>
      <c r="MKA1" s="281"/>
      <c r="MKB1" s="281"/>
      <c r="MKC1" s="281"/>
      <c r="MKD1" s="281"/>
      <c r="MKE1" s="281"/>
      <c r="MKF1" s="281"/>
      <c r="MKG1" s="281"/>
      <c r="MKH1" s="281"/>
      <c r="MKI1" s="281"/>
      <c r="MKJ1" s="281"/>
      <c r="MKK1" s="281"/>
      <c r="MKL1" s="281"/>
      <c r="MKM1" s="281"/>
      <c r="MKN1" s="281"/>
      <c r="MKO1" s="281"/>
      <c r="MKP1" s="281"/>
      <c r="MKQ1" s="281"/>
      <c r="MKR1" s="281"/>
      <c r="MKS1" s="281"/>
      <c r="MKT1" s="281"/>
      <c r="MKU1" s="281"/>
      <c r="MKV1" s="281"/>
      <c r="MKW1" s="281"/>
      <c r="MKX1" s="281"/>
      <c r="MKY1" s="281"/>
      <c r="MKZ1" s="281"/>
      <c r="MLA1" s="281"/>
      <c r="MLB1" s="281"/>
      <c r="MLC1" s="281"/>
      <c r="MLD1" s="281"/>
      <c r="MLE1" s="281"/>
      <c r="MLF1" s="281"/>
      <c r="MLG1" s="281"/>
      <c r="MLH1" s="281"/>
      <c r="MLI1" s="281"/>
      <c r="MLJ1" s="281"/>
      <c r="MLK1" s="281"/>
      <c r="MLL1" s="281"/>
      <c r="MLM1" s="281"/>
      <c r="MLN1" s="281"/>
      <c r="MLO1" s="281"/>
      <c r="MLP1" s="281"/>
      <c r="MLQ1" s="281"/>
      <c r="MLR1" s="281"/>
      <c r="MLS1" s="281"/>
      <c r="MLT1" s="281"/>
      <c r="MLU1" s="281"/>
      <c r="MLV1" s="281"/>
      <c r="MLW1" s="281"/>
      <c r="MLX1" s="281"/>
      <c r="MLY1" s="281"/>
      <c r="MLZ1" s="281"/>
      <c r="MMA1" s="281"/>
      <c r="MMB1" s="281"/>
      <c r="MMC1" s="281"/>
      <c r="MMD1" s="281"/>
      <c r="MME1" s="281"/>
      <c r="MMF1" s="281"/>
      <c r="MMG1" s="281"/>
      <c r="MMH1" s="281"/>
      <c r="MMI1" s="281"/>
      <c r="MMJ1" s="281"/>
      <c r="MMK1" s="281"/>
      <c r="MML1" s="281"/>
      <c r="MMM1" s="281"/>
      <c r="MMN1" s="281"/>
      <c r="MMO1" s="281"/>
      <c r="MMP1" s="281"/>
      <c r="MMQ1" s="281"/>
      <c r="MMR1" s="281"/>
      <c r="MMS1" s="281"/>
      <c r="MMT1" s="281"/>
      <c r="MMU1" s="281"/>
      <c r="MMV1" s="281"/>
      <c r="MMW1" s="281"/>
      <c r="MMX1" s="281"/>
      <c r="MMY1" s="281"/>
      <c r="MMZ1" s="281"/>
      <c r="MNA1" s="281"/>
      <c r="MNB1" s="281"/>
      <c r="MNC1" s="281"/>
      <c r="MND1" s="281"/>
      <c r="MNE1" s="281"/>
      <c r="MNF1" s="281"/>
      <c r="MNG1" s="281"/>
      <c r="MNH1" s="281"/>
      <c r="MNI1" s="281"/>
      <c r="MNJ1" s="281"/>
      <c r="MNK1" s="281"/>
      <c r="MNL1" s="281"/>
      <c r="MNM1" s="281"/>
      <c r="MNN1" s="281"/>
      <c r="MNO1" s="281"/>
      <c r="MNP1" s="281"/>
      <c r="MNQ1" s="281"/>
      <c r="MNR1" s="281"/>
      <c r="MNS1" s="281"/>
      <c r="MNT1" s="281"/>
      <c r="MNU1" s="281"/>
      <c r="MNV1" s="281"/>
      <c r="MNW1" s="281"/>
      <c r="MNX1" s="281"/>
      <c r="MNY1" s="281"/>
      <c r="MNZ1" s="281"/>
      <c r="MOA1" s="281"/>
      <c r="MOB1" s="281"/>
      <c r="MOC1" s="281"/>
      <c r="MOD1" s="281"/>
      <c r="MOE1" s="281"/>
      <c r="MOF1" s="281"/>
      <c r="MOG1" s="281"/>
      <c r="MOH1" s="281"/>
      <c r="MOI1" s="281"/>
      <c r="MOJ1" s="281"/>
      <c r="MOK1" s="281"/>
      <c r="MOL1" s="281"/>
      <c r="MOM1" s="281"/>
      <c r="MON1" s="281"/>
      <c r="MOO1" s="281"/>
      <c r="MOP1" s="281"/>
      <c r="MOQ1" s="281"/>
      <c r="MOR1" s="281"/>
      <c r="MOS1" s="281"/>
      <c r="MOT1" s="281"/>
      <c r="MOU1" s="281"/>
      <c r="MOV1" s="281"/>
      <c r="MOW1" s="281"/>
      <c r="MOX1" s="281"/>
      <c r="MOY1" s="281"/>
      <c r="MOZ1" s="281"/>
      <c r="MPA1" s="281"/>
      <c r="MPB1" s="281"/>
      <c r="MPC1" s="281"/>
      <c r="MPD1" s="281"/>
      <c r="MPE1" s="281"/>
      <c r="MPF1" s="281"/>
      <c r="MPG1" s="281"/>
      <c r="MPH1" s="281"/>
      <c r="MPI1" s="281"/>
      <c r="MPJ1" s="281"/>
      <c r="MPK1" s="281"/>
      <c r="MPL1" s="281"/>
      <c r="MPM1" s="281"/>
      <c r="MPN1" s="281"/>
      <c r="MPO1" s="281"/>
      <c r="MPP1" s="281"/>
      <c r="MPQ1" s="281"/>
      <c r="MPR1" s="281"/>
      <c r="MPS1" s="281"/>
      <c r="MPT1" s="281"/>
      <c r="MPU1" s="281"/>
      <c r="MPV1" s="281"/>
      <c r="MPW1" s="281"/>
      <c r="MPX1" s="281"/>
      <c r="MPY1" s="281"/>
      <c r="MPZ1" s="281"/>
      <c r="MQA1" s="281"/>
      <c r="MQB1" s="281"/>
      <c r="MQC1" s="281"/>
      <c r="MQD1" s="281"/>
      <c r="MQE1" s="281"/>
      <c r="MQF1" s="281"/>
      <c r="MQG1" s="281"/>
      <c r="MQH1" s="281"/>
      <c r="MQI1" s="281"/>
      <c r="MQJ1" s="281"/>
      <c r="MQK1" s="281"/>
      <c r="MQL1" s="281"/>
      <c r="MQM1" s="281"/>
      <c r="MQN1" s="281"/>
      <c r="MQO1" s="281"/>
      <c r="MQP1" s="281"/>
      <c r="MQQ1" s="281"/>
      <c r="MQR1" s="281"/>
      <c r="MQS1" s="281"/>
      <c r="MQT1" s="281"/>
      <c r="MQU1" s="281"/>
      <c r="MQV1" s="281"/>
      <c r="MQW1" s="281"/>
      <c r="MQX1" s="281"/>
      <c r="MQY1" s="281"/>
      <c r="MQZ1" s="281"/>
      <c r="MRA1" s="281"/>
      <c r="MRB1" s="281"/>
      <c r="MRC1" s="281"/>
      <c r="MRD1" s="281"/>
      <c r="MRE1" s="281"/>
      <c r="MRF1" s="281"/>
      <c r="MRG1" s="281"/>
      <c r="MRH1" s="281"/>
      <c r="MRI1" s="281"/>
      <c r="MRJ1" s="281"/>
      <c r="MRK1" s="281"/>
      <c r="MRL1" s="281"/>
      <c r="MRM1" s="281"/>
      <c r="MRN1" s="281"/>
      <c r="MRO1" s="281"/>
      <c r="MRP1" s="281"/>
      <c r="MRQ1" s="281"/>
      <c r="MRR1" s="281"/>
      <c r="MRS1" s="281"/>
      <c r="MRT1" s="281"/>
      <c r="MRU1" s="281"/>
      <c r="MRV1" s="281"/>
      <c r="MRW1" s="281"/>
      <c r="MRX1" s="281"/>
      <c r="MRY1" s="281"/>
      <c r="MRZ1" s="281"/>
      <c r="MSA1" s="281"/>
      <c r="MSB1" s="281"/>
      <c r="MSC1" s="281"/>
      <c r="MSD1" s="281"/>
      <c r="MSE1" s="281"/>
      <c r="MSF1" s="281"/>
      <c r="MSG1" s="281"/>
      <c r="MSH1" s="281"/>
      <c r="MSI1" s="281"/>
      <c r="MSJ1" s="281"/>
      <c r="MSK1" s="281"/>
      <c r="MSL1" s="281"/>
      <c r="MSM1" s="281"/>
      <c r="MSN1" s="281"/>
      <c r="MSO1" s="281"/>
      <c r="MSP1" s="281"/>
      <c r="MSQ1" s="281"/>
      <c r="MSR1" s="281"/>
      <c r="MSS1" s="281"/>
      <c r="MST1" s="281"/>
      <c r="MSU1" s="281"/>
      <c r="MSV1" s="281"/>
      <c r="MSW1" s="281"/>
      <c r="MSX1" s="281"/>
      <c r="MSY1" s="281"/>
      <c r="MSZ1" s="281"/>
      <c r="MTA1" s="281"/>
      <c r="MTB1" s="281"/>
      <c r="MTC1" s="281"/>
      <c r="MTD1" s="281"/>
      <c r="MTE1" s="281"/>
      <c r="MTF1" s="281"/>
      <c r="MTG1" s="281"/>
      <c r="MTH1" s="281"/>
      <c r="MTI1" s="281"/>
      <c r="MTJ1" s="281"/>
      <c r="MTK1" s="281"/>
      <c r="MTL1" s="281"/>
      <c r="MTM1" s="281"/>
      <c r="MTN1" s="281"/>
      <c r="MTO1" s="281"/>
      <c r="MTP1" s="281"/>
      <c r="MTQ1" s="281"/>
      <c r="MTR1" s="281"/>
      <c r="MTS1" s="281"/>
      <c r="MTT1" s="281"/>
      <c r="MTU1" s="281"/>
      <c r="MTV1" s="281"/>
      <c r="MTW1" s="281"/>
      <c r="MTX1" s="281"/>
      <c r="MTY1" s="281"/>
      <c r="MTZ1" s="281"/>
      <c r="MUA1" s="281"/>
      <c r="MUB1" s="281"/>
      <c r="MUC1" s="281"/>
      <c r="MUD1" s="281"/>
      <c r="MUE1" s="281"/>
      <c r="MUF1" s="281"/>
      <c r="MUG1" s="281"/>
      <c r="MUH1" s="281"/>
      <c r="MUI1" s="281"/>
      <c r="MUJ1" s="281"/>
      <c r="MUK1" s="281"/>
      <c r="MUL1" s="281"/>
      <c r="MUM1" s="281"/>
      <c r="MUN1" s="281"/>
      <c r="MUO1" s="281"/>
      <c r="MUP1" s="281"/>
      <c r="MUQ1" s="281"/>
      <c r="MUR1" s="281"/>
      <c r="MUS1" s="281"/>
      <c r="MUT1" s="281"/>
      <c r="MUU1" s="281"/>
      <c r="MUV1" s="281"/>
      <c r="MUW1" s="281"/>
      <c r="MUX1" s="281"/>
      <c r="MUY1" s="281"/>
      <c r="MUZ1" s="281"/>
      <c r="MVA1" s="281"/>
      <c r="MVB1" s="281"/>
      <c r="MVC1" s="281"/>
      <c r="MVD1" s="281"/>
      <c r="MVE1" s="281"/>
      <c r="MVF1" s="281"/>
      <c r="MVG1" s="281"/>
      <c r="MVH1" s="281"/>
      <c r="MVI1" s="281"/>
      <c r="MVJ1" s="281"/>
      <c r="MVK1" s="281"/>
      <c r="MVL1" s="281"/>
      <c r="MVM1" s="281"/>
      <c r="MVN1" s="281"/>
      <c r="MVO1" s="281"/>
      <c r="MVP1" s="281"/>
      <c r="MVQ1" s="281"/>
      <c r="MVR1" s="281"/>
      <c r="MVS1" s="281"/>
      <c r="MVT1" s="281"/>
      <c r="MVU1" s="281"/>
      <c r="MVV1" s="281"/>
      <c r="MVW1" s="281"/>
      <c r="MVX1" s="281"/>
      <c r="MVY1" s="281"/>
      <c r="MVZ1" s="281"/>
      <c r="MWA1" s="281"/>
      <c r="MWB1" s="281"/>
      <c r="MWC1" s="281"/>
      <c r="MWD1" s="281"/>
      <c r="MWE1" s="281"/>
      <c r="MWF1" s="281"/>
      <c r="MWG1" s="281"/>
      <c r="MWH1" s="281"/>
      <c r="MWI1" s="281"/>
      <c r="MWJ1" s="281"/>
      <c r="MWK1" s="281"/>
      <c r="MWL1" s="281"/>
      <c r="MWM1" s="281"/>
      <c r="MWN1" s="281"/>
      <c r="MWO1" s="281"/>
      <c r="MWP1" s="281"/>
      <c r="MWQ1" s="281"/>
      <c r="MWR1" s="281"/>
      <c r="MWS1" s="281"/>
      <c r="MWT1" s="281"/>
      <c r="MWU1" s="281"/>
      <c r="MWV1" s="281"/>
      <c r="MWW1" s="281"/>
      <c r="MWX1" s="281"/>
      <c r="MWY1" s="281"/>
      <c r="MWZ1" s="281"/>
      <c r="MXA1" s="281"/>
      <c r="MXB1" s="281"/>
      <c r="MXC1" s="281"/>
      <c r="MXD1" s="281"/>
      <c r="MXE1" s="281"/>
      <c r="MXF1" s="281"/>
      <c r="MXG1" s="281"/>
      <c r="MXH1" s="281"/>
      <c r="MXI1" s="281"/>
      <c r="MXJ1" s="281"/>
      <c r="MXK1" s="281"/>
      <c r="MXL1" s="281"/>
      <c r="MXM1" s="281"/>
      <c r="MXN1" s="281"/>
      <c r="MXO1" s="281"/>
      <c r="MXP1" s="281"/>
      <c r="MXQ1" s="281"/>
      <c r="MXR1" s="281"/>
      <c r="MXS1" s="281"/>
      <c r="MXT1" s="281"/>
      <c r="MXU1" s="281"/>
      <c r="MXV1" s="281"/>
      <c r="MXW1" s="281"/>
      <c r="MXX1" s="281"/>
      <c r="MXY1" s="281"/>
      <c r="MXZ1" s="281"/>
      <c r="MYA1" s="281"/>
      <c r="MYB1" s="281"/>
      <c r="MYC1" s="281"/>
      <c r="MYD1" s="281"/>
      <c r="MYE1" s="281"/>
      <c r="MYF1" s="281"/>
      <c r="MYG1" s="281"/>
      <c r="MYH1" s="281"/>
      <c r="MYI1" s="281"/>
      <c r="MYJ1" s="281"/>
      <c r="MYK1" s="281"/>
      <c r="MYL1" s="281"/>
      <c r="MYM1" s="281"/>
      <c r="MYN1" s="281"/>
      <c r="MYO1" s="281"/>
      <c r="MYP1" s="281"/>
      <c r="MYQ1" s="281"/>
      <c r="MYR1" s="281"/>
      <c r="MYS1" s="281"/>
      <c r="MYT1" s="281"/>
      <c r="MYU1" s="281"/>
      <c r="MYV1" s="281"/>
      <c r="MYW1" s="281"/>
      <c r="MYX1" s="281"/>
      <c r="MYY1" s="281"/>
      <c r="MYZ1" s="281"/>
      <c r="MZA1" s="281"/>
      <c r="MZB1" s="281"/>
      <c r="MZC1" s="281"/>
      <c r="MZD1" s="281"/>
      <c r="MZE1" s="281"/>
      <c r="MZF1" s="281"/>
      <c r="MZG1" s="281"/>
      <c r="MZH1" s="281"/>
      <c r="MZI1" s="281"/>
      <c r="MZJ1" s="281"/>
      <c r="MZK1" s="281"/>
      <c r="MZL1" s="281"/>
      <c r="MZM1" s="281"/>
      <c r="MZN1" s="281"/>
      <c r="MZO1" s="281"/>
      <c r="MZP1" s="281"/>
      <c r="MZQ1" s="281"/>
      <c r="MZR1" s="281"/>
      <c r="MZS1" s="281"/>
      <c r="MZT1" s="281"/>
      <c r="MZU1" s="281"/>
      <c r="MZV1" s="281"/>
      <c r="MZW1" s="281"/>
      <c r="MZX1" s="281"/>
      <c r="MZY1" s="281"/>
      <c r="MZZ1" s="281"/>
      <c r="NAA1" s="281"/>
      <c r="NAB1" s="281"/>
      <c r="NAC1" s="281"/>
      <c r="NAD1" s="281"/>
      <c r="NAE1" s="281"/>
      <c r="NAF1" s="281"/>
      <c r="NAG1" s="281"/>
      <c r="NAH1" s="281"/>
      <c r="NAI1" s="281"/>
      <c r="NAJ1" s="281"/>
      <c r="NAK1" s="281"/>
      <c r="NAL1" s="281"/>
      <c r="NAM1" s="281"/>
      <c r="NAN1" s="281"/>
      <c r="NAO1" s="281"/>
      <c r="NAP1" s="281"/>
      <c r="NAQ1" s="281"/>
      <c r="NAR1" s="281"/>
      <c r="NAS1" s="281"/>
      <c r="NAT1" s="281"/>
      <c r="NAU1" s="281"/>
      <c r="NAV1" s="281"/>
      <c r="NAW1" s="281"/>
      <c r="NAX1" s="281"/>
      <c r="NAY1" s="281"/>
      <c r="NAZ1" s="281"/>
      <c r="NBA1" s="281"/>
      <c r="NBB1" s="281"/>
      <c r="NBC1" s="281"/>
      <c r="NBD1" s="281"/>
      <c r="NBE1" s="281"/>
      <c r="NBF1" s="281"/>
      <c r="NBG1" s="281"/>
      <c r="NBH1" s="281"/>
      <c r="NBI1" s="281"/>
      <c r="NBJ1" s="281"/>
      <c r="NBK1" s="281"/>
      <c r="NBL1" s="281"/>
      <c r="NBM1" s="281"/>
      <c r="NBN1" s="281"/>
      <c r="NBO1" s="281"/>
      <c r="NBP1" s="281"/>
      <c r="NBQ1" s="281"/>
      <c r="NBR1" s="281"/>
      <c r="NBS1" s="281"/>
      <c r="NBT1" s="281"/>
      <c r="NBU1" s="281"/>
      <c r="NBV1" s="281"/>
      <c r="NBW1" s="281"/>
      <c r="NBX1" s="281"/>
      <c r="NBY1" s="281"/>
      <c r="NBZ1" s="281"/>
      <c r="NCA1" s="281"/>
      <c r="NCB1" s="281"/>
      <c r="NCC1" s="281"/>
      <c r="NCD1" s="281"/>
      <c r="NCE1" s="281"/>
      <c r="NCF1" s="281"/>
      <c r="NCG1" s="281"/>
      <c r="NCH1" s="281"/>
      <c r="NCI1" s="281"/>
      <c r="NCJ1" s="281"/>
      <c r="NCK1" s="281"/>
      <c r="NCL1" s="281"/>
      <c r="NCM1" s="281"/>
      <c r="NCN1" s="281"/>
      <c r="NCO1" s="281"/>
      <c r="NCP1" s="281"/>
      <c r="NCQ1" s="281"/>
      <c r="NCR1" s="281"/>
      <c r="NCS1" s="281"/>
      <c r="NCT1" s="281"/>
      <c r="NCU1" s="281"/>
      <c r="NCV1" s="281"/>
      <c r="NCW1" s="281"/>
      <c r="NCX1" s="281"/>
      <c r="NCY1" s="281"/>
      <c r="NCZ1" s="281"/>
      <c r="NDA1" s="281"/>
      <c r="NDB1" s="281"/>
      <c r="NDC1" s="281"/>
      <c r="NDD1" s="281"/>
      <c r="NDE1" s="281"/>
      <c r="NDF1" s="281"/>
      <c r="NDG1" s="281"/>
      <c r="NDH1" s="281"/>
      <c r="NDI1" s="281"/>
      <c r="NDJ1" s="281"/>
      <c r="NDK1" s="281"/>
      <c r="NDL1" s="281"/>
      <c r="NDM1" s="281"/>
      <c r="NDN1" s="281"/>
      <c r="NDO1" s="281"/>
      <c r="NDP1" s="281"/>
      <c r="NDQ1" s="281"/>
      <c r="NDR1" s="281"/>
      <c r="NDS1" s="281"/>
      <c r="NDT1" s="281"/>
      <c r="NDU1" s="281"/>
      <c r="NDV1" s="281"/>
      <c r="NDW1" s="281"/>
      <c r="NDX1" s="281"/>
      <c r="NDY1" s="281"/>
      <c r="NDZ1" s="281"/>
      <c r="NEA1" s="281"/>
      <c r="NEB1" s="281"/>
      <c r="NEC1" s="281"/>
      <c r="NED1" s="281"/>
      <c r="NEE1" s="281"/>
      <c r="NEF1" s="281"/>
      <c r="NEG1" s="281"/>
      <c r="NEH1" s="281"/>
      <c r="NEI1" s="281"/>
      <c r="NEJ1" s="281"/>
      <c r="NEK1" s="281"/>
      <c r="NEL1" s="281"/>
      <c r="NEM1" s="281"/>
      <c r="NEN1" s="281"/>
      <c r="NEO1" s="281"/>
      <c r="NEP1" s="281"/>
      <c r="NEQ1" s="281"/>
      <c r="NER1" s="281"/>
      <c r="NES1" s="281"/>
      <c r="NET1" s="281"/>
      <c r="NEU1" s="281"/>
      <c r="NEV1" s="281"/>
      <c r="NEW1" s="281"/>
      <c r="NEX1" s="281"/>
      <c r="NEY1" s="281"/>
      <c r="NEZ1" s="281"/>
      <c r="NFA1" s="281"/>
      <c r="NFB1" s="281"/>
      <c r="NFC1" s="281"/>
      <c r="NFD1" s="281"/>
      <c r="NFE1" s="281"/>
      <c r="NFF1" s="281"/>
      <c r="NFG1" s="281"/>
      <c r="NFH1" s="281"/>
      <c r="NFI1" s="281"/>
      <c r="NFJ1" s="281"/>
      <c r="NFK1" s="281"/>
      <c r="NFL1" s="281"/>
      <c r="NFM1" s="281"/>
      <c r="NFN1" s="281"/>
      <c r="NFO1" s="281"/>
      <c r="NFP1" s="281"/>
      <c r="NFQ1" s="281"/>
      <c r="NFR1" s="281"/>
      <c r="NFS1" s="281"/>
      <c r="NFT1" s="281"/>
      <c r="NFU1" s="281"/>
      <c r="NFV1" s="281"/>
      <c r="NFW1" s="281"/>
      <c r="NFX1" s="281"/>
      <c r="NFY1" s="281"/>
      <c r="NFZ1" s="281"/>
      <c r="NGA1" s="281"/>
      <c r="NGB1" s="281"/>
      <c r="NGC1" s="281"/>
      <c r="NGD1" s="281"/>
      <c r="NGE1" s="281"/>
      <c r="NGF1" s="281"/>
      <c r="NGG1" s="281"/>
      <c r="NGH1" s="281"/>
      <c r="NGI1" s="281"/>
      <c r="NGJ1" s="281"/>
      <c r="NGK1" s="281"/>
      <c r="NGL1" s="281"/>
      <c r="NGM1" s="281"/>
      <c r="NGN1" s="281"/>
      <c r="NGO1" s="281"/>
      <c r="NGP1" s="281"/>
      <c r="NGQ1" s="281"/>
      <c r="NGR1" s="281"/>
      <c r="NGS1" s="281"/>
      <c r="NGT1" s="281"/>
      <c r="NGU1" s="281"/>
      <c r="NGV1" s="281"/>
      <c r="NGW1" s="281"/>
      <c r="NGX1" s="281"/>
      <c r="NGY1" s="281"/>
      <c r="NGZ1" s="281"/>
      <c r="NHA1" s="281"/>
      <c r="NHB1" s="281"/>
      <c r="NHC1" s="281"/>
      <c r="NHD1" s="281"/>
      <c r="NHE1" s="281"/>
      <c r="NHF1" s="281"/>
      <c r="NHG1" s="281"/>
      <c r="NHH1" s="281"/>
      <c r="NHI1" s="281"/>
      <c r="NHJ1" s="281"/>
      <c r="NHK1" s="281"/>
      <c r="NHL1" s="281"/>
      <c r="NHM1" s="281"/>
      <c r="NHN1" s="281"/>
      <c r="NHO1" s="281"/>
      <c r="NHP1" s="281"/>
      <c r="NHQ1" s="281"/>
      <c r="NHR1" s="281"/>
      <c r="NHS1" s="281"/>
      <c r="NHT1" s="281"/>
      <c r="NHU1" s="281"/>
      <c r="NHV1" s="281"/>
      <c r="NHW1" s="281"/>
      <c r="NHX1" s="281"/>
      <c r="NHY1" s="281"/>
      <c r="NHZ1" s="281"/>
      <c r="NIA1" s="281"/>
      <c r="NIB1" s="281"/>
      <c r="NIC1" s="281"/>
      <c r="NID1" s="281"/>
      <c r="NIE1" s="281"/>
      <c r="NIF1" s="281"/>
      <c r="NIG1" s="281"/>
      <c r="NIH1" s="281"/>
      <c r="NII1" s="281"/>
      <c r="NIJ1" s="281"/>
      <c r="NIK1" s="281"/>
      <c r="NIL1" s="281"/>
      <c r="NIM1" s="281"/>
      <c r="NIN1" s="281"/>
      <c r="NIO1" s="281"/>
      <c r="NIP1" s="281"/>
      <c r="NIQ1" s="281"/>
      <c r="NIR1" s="281"/>
      <c r="NIS1" s="281"/>
      <c r="NIT1" s="281"/>
      <c r="NIU1" s="281"/>
      <c r="NIV1" s="281"/>
      <c r="NIW1" s="281"/>
      <c r="NIX1" s="281"/>
      <c r="NIY1" s="281"/>
      <c r="NIZ1" s="281"/>
      <c r="NJA1" s="281"/>
      <c r="NJB1" s="281"/>
      <c r="NJC1" s="281"/>
      <c r="NJD1" s="281"/>
      <c r="NJE1" s="281"/>
      <c r="NJF1" s="281"/>
      <c r="NJG1" s="281"/>
      <c r="NJH1" s="281"/>
      <c r="NJI1" s="281"/>
      <c r="NJJ1" s="281"/>
      <c r="NJK1" s="281"/>
      <c r="NJL1" s="281"/>
      <c r="NJM1" s="281"/>
      <c r="NJN1" s="281"/>
      <c r="NJO1" s="281"/>
      <c r="NJP1" s="281"/>
      <c r="NJQ1" s="281"/>
      <c r="NJR1" s="281"/>
      <c r="NJS1" s="281"/>
      <c r="NJT1" s="281"/>
      <c r="NJU1" s="281"/>
      <c r="NJV1" s="281"/>
      <c r="NJW1" s="281"/>
      <c r="NJX1" s="281"/>
      <c r="NJY1" s="281"/>
      <c r="NJZ1" s="281"/>
      <c r="NKA1" s="281"/>
      <c r="NKB1" s="281"/>
      <c r="NKC1" s="281"/>
      <c r="NKD1" s="281"/>
      <c r="NKE1" s="281"/>
      <c r="NKF1" s="281"/>
      <c r="NKG1" s="281"/>
      <c r="NKH1" s="281"/>
      <c r="NKI1" s="281"/>
      <c r="NKJ1" s="281"/>
      <c r="NKK1" s="281"/>
      <c r="NKL1" s="281"/>
      <c r="NKM1" s="281"/>
      <c r="NKN1" s="281"/>
      <c r="NKO1" s="281"/>
      <c r="NKP1" s="281"/>
      <c r="NKQ1" s="281"/>
      <c r="NKR1" s="281"/>
      <c r="NKS1" s="281"/>
      <c r="NKT1" s="281"/>
      <c r="NKU1" s="281"/>
      <c r="NKV1" s="281"/>
      <c r="NKW1" s="281"/>
      <c r="NKX1" s="281"/>
      <c r="NKY1" s="281"/>
      <c r="NKZ1" s="281"/>
      <c r="NLA1" s="281"/>
      <c r="NLB1" s="281"/>
      <c r="NLC1" s="281"/>
      <c r="NLD1" s="281"/>
      <c r="NLE1" s="281"/>
      <c r="NLF1" s="281"/>
      <c r="NLG1" s="281"/>
      <c r="NLH1" s="281"/>
      <c r="NLI1" s="281"/>
      <c r="NLJ1" s="281"/>
      <c r="NLK1" s="281"/>
      <c r="NLL1" s="281"/>
      <c r="NLM1" s="281"/>
      <c r="NLN1" s="281"/>
      <c r="NLO1" s="281"/>
      <c r="NLP1" s="281"/>
      <c r="NLQ1" s="281"/>
      <c r="NLR1" s="281"/>
      <c r="NLS1" s="281"/>
      <c r="NLT1" s="281"/>
      <c r="NLU1" s="281"/>
      <c r="NLV1" s="281"/>
      <c r="NLW1" s="281"/>
      <c r="NLX1" s="281"/>
      <c r="NLY1" s="281"/>
      <c r="NLZ1" s="281"/>
      <c r="NMA1" s="281"/>
      <c r="NMB1" s="281"/>
      <c r="NMC1" s="281"/>
      <c r="NMD1" s="281"/>
      <c r="NME1" s="281"/>
      <c r="NMF1" s="281"/>
      <c r="NMG1" s="281"/>
      <c r="NMH1" s="281"/>
      <c r="NMI1" s="281"/>
      <c r="NMJ1" s="281"/>
      <c r="NMK1" s="281"/>
      <c r="NML1" s="281"/>
      <c r="NMM1" s="281"/>
      <c r="NMN1" s="281"/>
      <c r="NMO1" s="281"/>
      <c r="NMP1" s="281"/>
      <c r="NMQ1" s="281"/>
      <c r="NMR1" s="281"/>
      <c r="NMS1" s="281"/>
      <c r="NMT1" s="281"/>
      <c r="NMU1" s="281"/>
      <c r="NMV1" s="281"/>
      <c r="NMW1" s="281"/>
      <c r="NMX1" s="281"/>
      <c r="NMY1" s="281"/>
      <c r="NMZ1" s="281"/>
      <c r="NNA1" s="281"/>
      <c r="NNB1" s="281"/>
      <c r="NNC1" s="281"/>
      <c r="NND1" s="281"/>
      <c r="NNE1" s="281"/>
      <c r="NNF1" s="281"/>
      <c r="NNG1" s="281"/>
      <c r="NNH1" s="281"/>
      <c r="NNI1" s="281"/>
      <c r="NNJ1" s="281"/>
      <c r="NNK1" s="281"/>
      <c r="NNL1" s="281"/>
      <c r="NNM1" s="281"/>
      <c r="NNN1" s="281"/>
      <c r="NNO1" s="281"/>
      <c r="NNP1" s="281"/>
      <c r="NNQ1" s="281"/>
      <c r="NNR1" s="281"/>
      <c r="NNS1" s="281"/>
      <c r="NNT1" s="281"/>
      <c r="NNU1" s="281"/>
      <c r="NNV1" s="281"/>
      <c r="NNW1" s="281"/>
      <c r="NNX1" s="281"/>
      <c r="NNY1" s="281"/>
      <c r="NNZ1" s="281"/>
      <c r="NOA1" s="281"/>
      <c r="NOB1" s="281"/>
      <c r="NOC1" s="281"/>
      <c r="NOD1" s="281"/>
      <c r="NOE1" s="281"/>
      <c r="NOF1" s="281"/>
      <c r="NOG1" s="281"/>
      <c r="NOH1" s="281"/>
      <c r="NOI1" s="281"/>
      <c r="NOJ1" s="281"/>
      <c r="NOK1" s="281"/>
      <c r="NOL1" s="281"/>
      <c r="NOM1" s="281"/>
      <c r="NON1" s="281"/>
      <c r="NOO1" s="281"/>
      <c r="NOP1" s="281"/>
      <c r="NOQ1" s="281"/>
      <c r="NOR1" s="281"/>
      <c r="NOS1" s="281"/>
      <c r="NOT1" s="281"/>
      <c r="NOU1" s="281"/>
      <c r="NOV1" s="281"/>
      <c r="NOW1" s="281"/>
      <c r="NOX1" s="281"/>
      <c r="NOY1" s="281"/>
      <c r="NOZ1" s="281"/>
      <c r="NPA1" s="281"/>
      <c r="NPB1" s="281"/>
      <c r="NPC1" s="281"/>
      <c r="NPD1" s="281"/>
      <c r="NPE1" s="281"/>
      <c r="NPF1" s="281"/>
      <c r="NPG1" s="281"/>
      <c r="NPH1" s="281"/>
      <c r="NPI1" s="281"/>
      <c r="NPJ1" s="281"/>
      <c r="NPK1" s="281"/>
      <c r="NPL1" s="281"/>
      <c r="NPM1" s="281"/>
      <c r="NPN1" s="281"/>
      <c r="NPO1" s="281"/>
      <c r="NPP1" s="281"/>
      <c r="NPQ1" s="281"/>
      <c r="NPR1" s="281"/>
      <c r="NPS1" s="281"/>
      <c r="NPT1" s="281"/>
      <c r="NPU1" s="281"/>
      <c r="NPV1" s="281"/>
      <c r="NPW1" s="281"/>
      <c r="NPX1" s="281"/>
      <c r="NPY1" s="281"/>
      <c r="NPZ1" s="281"/>
      <c r="NQA1" s="281"/>
      <c r="NQB1" s="281"/>
      <c r="NQC1" s="281"/>
      <c r="NQD1" s="281"/>
      <c r="NQE1" s="281"/>
      <c r="NQF1" s="281"/>
      <c r="NQG1" s="281"/>
      <c r="NQH1" s="281"/>
      <c r="NQI1" s="281"/>
      <c r="NQJ1" s="281"/>
      <c r="NQK1" s="281"/>
      <c r="NQL1" s="281"/>
      <c r="NQM1" s="281"/>
      <c r="NQN1" s="281"/>
      <c r="NQO1" s="281"/>
      <c r="NQP1" s="281"/>
      <c r="NQQ1" s="281"/>
      <c r="NQR1" s="281"/>
      <c r="NQS1" s="281"/>
      <c r="NQT1" s="281"/>
      <c r="NQU1" s="281"/>
      <c r="NQV1" s="281"/>
      <c r="NQW1" s="281"/>
      <c r="NQX1" s="281"/>
      <c r="NQY1" s="281"/>
      <c r="NQZ1" s="281"/>
      <c r="NRA1" s="281"/>
      <c r="NRB1" s="281"/>
      <c r="NRC1" s="281"/>
      <c r="NRD1" s="281"/>
      <c r="NRE1" s="281"/>
      <c r="NRF1" s="281"/>
      <c r="NRG1" s="281"/>
      <c r="NRH1" s="281"/>
      <c r="NRI1" s="281"/>
      <c r="NRJ1" s="281"/>
      <c r="NRK1" s="281"/>
      <c r="NRL1" s="281"/>
      <c r="NRM1" s="281"/>
      <c r="NRN1" s="281"/>
      <c r="NRO1" s="281"/>
      <c r="NRP1" s="281"/>
      <c r="NRQ1" s="281"/>
      <c r="NRR1" s="281"/>
      <c r="NRS1" s="281"/>
      <c r="NRT1" s="281"/>
      <c r="NRU1" s="281"/>
      <c r="NRV1" s="281"/>
      <c r="NRW1" s="281"/>
      <c r="NRX1" s="281"/>
      <c r="NRY1" s="281"/>
      <c r="NRZ1" s="281"/>
      <c r="NSA1" s="281"/>
      <c r="NSB1" s="281"/>
      <c r="NSC1" s="281"/>
      <c r="NSD1" s="281"/>
      <c r="NSE1" s="281"/>
      <c r="NSF1" s="281"/>
      <c r="NSG1" s="281"/>
      <c r="NSH1" s="281"/>
      <c r="NSI1" s="281"/>
      <c r="NSJ1" s="281"/>
      <c r="NSK1" s="281"/>
      <c r="NSL1" s="281"/>
      <c r="NSM1" s="281"/>
      <c r="NSN1" s="281"/>
      <c r="NSO1" s="281"/>
      <c r="NSP1" s="281"/>
      <c r="NSQ1" s="281"/>
      <c r="NSR1" s="281"/>
      <c r="NSS1" s="281"/>
      <c r="NST1" s="281"/>
      <c r="NSU1" s="281"/>
      <c r="NSV1" s="281"/>
      <c r="NSW1" s="281"/>
      <c r="NSX1" s="281"/>
      <c r="NSY1" s="281"/>
      <c r="NSZ1" s="281"/>
      <c r="NTA1" s="281"/>
      <c r="NTB1" s="281"/>
      <c r="NTC1" s="281"/>
      <c r="NTD1" s="281"/>
      <c r="NTE1" s="281"/>
      <c r="NTF1" s="281"/>
      <c r="NTG1" s="281"/>
      <c r="NTH1" s="281"/>
      <c r="NTI1" s="281"/>
      <c r="NTJ1" s="281"/>
      <c r="NTK1" s="281"/>
      <c r="NTL1" s="281"/>
      <c r="NTM1" s="281"/>
      <c r="NTN1" s="281"/>
      <c r="NTO1" s="281"/>
      <c r="NTP1" s="281"/>
      <c r="NTQ1" s="281"/>
      <c r="NTR1" s="281"/>
      <c r="NTS1" s="281"/>
      <c r="NTT1" s="281"/>
      <c r="NTU1" s="281"/>
      <c r="NTV1" s="281"/>
      <c r="NTW1" s="281"/>
      <c r="NTX1" s="281"/>
      <c r="NTY1" s="281"/>
      <c r="NTZ1" s="281"/>
      <c r="NUA1" s="281"/>
      <c r="NUB1" s="281"/>
      <c r="NUC1" s="281"/>
      <c r="NUD1" s="281"/>
      <c r="NUE1" s="281"/>
      <c r="NUF1" s="281"/>
      <c r="NUG1" s="281"/>
      <c r="NUH1" s="281"/>
      <c r="NUI1" s="281"/>
      <c r="NUJ1" s="281"/>
      <c r="NUK1" s="281"/>
      <c r="NUL1" s="281"/>
      <c r="NUM1" s="281"/>
      <c r="NUN1" s="281"/>
      <c r="NUO1" s="281"/>
      <c r="NUP1" s="281"/>
      <c r="NUQ1" s="281"/>
      <c r="NUR1" s="281"/>
      <c r="NUS1" s="281"/>
      <c r="NUT1" s="281"/>
      <c r="NUU1" s="281"/>
      <c r="NUV1" s="281"/>
      <c r="NUW1" s="281"/>
      <c r="NUX1" s="281"/>
      <c r="NUY1" s="281"/>
      <c r="NUZ1" s="281"/>
      <c r="NVA1" s="281"/>
      <c r="NVB1" s="281"/>
      <c r="NVC1" s="281"/>
      <c r="NVD1" s="281"/>
      <c r="NVE1" s="281"/>
      <c r="NVF1" s="281"/>
      <c r="NVG1" s="281"/>
      <c r="NVH1" s="281"/>
      <c r="NVI1" s="281"/>
      <c r="NVJ1" s="281"/>
      <c r="NVK1" s="281"/>
      <c r="NVL1" s="281"/>
      <c r="NVM1" s="281"/>
      <c r="NVN1" s="281"/>
      <c r="NVO1" s="281"/>
      <c r="NVP1" s="281"/>
      <c r="NVQ1" s="281"/>
      <c r="NVR1" s="281"/>
      <c r="NVS1" s="281"/>
      <c r="NVT1" s="281"/>
      <c r="NVU1" s="281"/>
      <c r="NVV1" s="281"/>
      <c r="NVW1" s="281"/>
      <c r="NVX1" s="281"/>
      <c r="NVY1" s="281"/>
      <c r="NVZ1" s="281"/>
      <c r="NWA1" s="281"/>
      <c r="NWB1" s="281"/>
      <c r="NWC1" s="281"/>
      <c r="NWD1" s="281"/>
      <c r="NWE1" s="281"/>
      <c r="NWF1" s="281"/>
      <c r="NWG1" s="281"/>
      <c r="NWH1" s="281"/>
      <c r="NWI1" s="281"/>
      <c r="NWJ1" s="281"/>
      <c r="NWK1" s="281"/>
      <c r="NWL1" s="281"/>
      <c r="NWM1" s="281"/>
      <c r="NWN1" s="281"/>
      <c r="NWO1" s="281"/>
      <c r="NWP1" s="281"/>
      <c r="NWQ1" s="281"/>
      <c r="NWR1" s="281"/>
      <c r="NWS1" s="281"/>
      <c r="NWT1" s="281"/>
      <c r="NWU1" s="281"/>
      <c r="NWV1" s="281"/>
      <c r="NWW1" s="281"/>
      <c r="NWX1" s="281"/>
      <c r="NWY1" s="281"/>
      <c r="NWZ1" s="281"/>
      <c r="NXA1" s="281"/>
      <c r="NXB1" s="281"/>
      <c r="NXC1" s="281"/>
      <c r="NXD1" s="281"/>
      <c r="NXE1" s="281"/>
      <c r="NXF1" s="281"/>
      <c r="NXG1" s="281"/>
      <c r="NXH1" s="281"/>
      <c r="NXI1" s="281"/>
      <c r="NXJ1" s="281"/>
      <c r="NXK1" s="281"/>
      <c r="NXL1" s="281"/>
      <c r="NXM1" s="281"/>
      <c r="NXN1" s="281"/>
      <c r="NXO1" s="281"/>
      <c r="NXP1" s="281"/>
      <c r="NXQ1" s="281"/>
      <c r="NXR1" s="281"/>
      <c r="NXS1" s="281"/>
      <c r="NXT1" s="281"/>
      <c r="NXU1" s="281"/>
      <c r="NXV1" s="281"/>
      <c r="NXW1" s="281"/>
      <c r="NXX1" s="281"/>
      <c r="NXY1" s="281"/>
      <c r="NXZ1" s="281"/>
      <c r="NYA1" s="281"/>
      <c r="NYB1" s="281"/>
      <c r="NYC1" s="281"/>
      <c r="NYD1" s="281"/>
      <c r="NYE1" s="281"/>
      <c r="NYF1" s="281"/>
      <c r="NYG1" s="281"/>
      <c r="NYH1" s="281"/>
      <c r="NYI1" s="281"/>
      <c r="NYJ1" s="281"/>
      <c r="NYK1" s="281"/>
      <c r="NYL1" s="281"/>
      <c r="NYM1" s="281"/>
      <c r="NYN1" s="281"/>
      <c r="NYO1" s="281"/>
      <c r="NYP1" s="281"/>
      <c r="NYQ1" s="281"/>
      <c r="NYR1" s="281"/>
      <c r="NYS1" s="281"/>
      <c r="NYT1" s="281"/>
      <c r="NYU1" s="281"/>
      <c r="NYV1" s="281"/>
      <c r="NYW1" s="281"/>
      <c r="NYX1" s="281"/>
      <c r="NYY1" s="281"/>
      <c r="NYZ1" s="281"/>
      <c r="NZA1" s="281"/>
      <c r="NZB1" s="281"/>
      <c r="NZC1" s="281"/>
      <c r="NZD1" s="281"/>
      <c r="NZE1" s="281"/>
      <c r="NZF1" s="281"/>
      <c r="NZG1" s="281"/>
      <c r="NZH1" s="281"/>
      <c r="NZI1" s="281"/>
      <c r="NZJ1" s="281"/>
      <c r="NZK1" s="281"/>
      <c r="NZL1" s="281"/>
      <c r="NZM1" s="281"/>
      <c r="NZN1" s="281"/>
      <c r="NZO1" s="281"/>
      <c r="NZP1" s="281"/>
      <c r="NZQ1" s="281"/>
      <c r="NZR1" s="281"/>
      <c r="NZS1" s="281"/>
      <c r="NZT1" s="281"/>
      <c r="NZU1" s="281"/>
      <c r="NZV1" s="281"/>
      <c r="NZW1" s="281"/>
      <c r="NZX1" s="281"/>
      <c r="NZY1" s="281"/>
      <c r="NZZ1" s="281"/>
      <c r="OAA1" s="281"/>
      <c r="OAB1" s="281"/>
      <c r="OAC1" s="281"/>
      <c r="OAD1" s="281"/>
      <c r="OAE1" s="281"/>
      <c r="OAF1" s="281"/>
      <c r="OAG1" s="281"/>
      <c r="OAH1" s="281"/>
      <c r="OAI1" s="281"/>
      <c r="OAJ1" s="281"/>
      <c r="OAK1" s="281"/>
      <c r="OAL1" s="281"/>
      <c r="OAM1" s="281"/>
      <c r="OAN1" s="281"/>
      <c r="OAO1" s="281"/>
      <c r="OAP1" s="281"/>
      <c r="OAQ1" s="281"/>
      <c r="OAR1" s="281"/>
      <c r="OAS1" s="281"/>
      <c r="OAT1" s="281"/>
      <c r="OAU1" s="281"/>
      <c r="OAV1" s="281"/>
      <c r="OAW1" s="281"/>
      <c r="OAX1" s="281"/>
      <c r="OAY1" s="281"/>
      <c r="OAZ1" s="281"/>
      <c r="OBA1" s="281"/>
      <c r="OBB1" s="281"/>
      <c r="OBC1" s="281"/>
      <c r="OBD1" s="281"/>
      <c r="OBE1" s="281"/>
      <c r="OBF1" s="281"/>
      <c r="OBG1" s="281"/>
      <c r="OBH1" s="281"/>
      <c r="OBI1" s="281"/>
      <c r="OBJ1" s="281"/>
      <c r="OBK1" s="281"/>
      <c r="OBL1" s="281"/>
      <c r="OBM1" s="281"/>
      <c r="OBN1" s="281"/>
      <c r="OBO1" s="281"/>
      <c r="OBP1" s="281"/>
      <c r="OBQ1" s="281"/>
      <c r="OBR1" s="281"/>
      <c r="OBS1" s="281"/>
      <c r="OBT1" s="281"/>
      <c r="OBU1" s="281"/>
      <c r="OBV1" s="281"/>
      <c r="OBW1" s="281"/>
      <c r="OBX1" s="281"/>
      <c r="OBY1" s="281"/>
      <c r="OBZ1" s="281"/>
      <c r="OCA1" s="281"/>
      <c r="OCB1" s="281"/>
      <c r="OCC1" s="281"/>
      <c r="OCD1" s="281"/>
      <c r="OCE1" s="281"/>
      <c r="OCF1" s="281"/>
      <c r="OCG1" s="281"/>
      <c r="OCH1" s="281"/>
      <c r="OCI1" s="281"/>
      <c r="OCJ1" s="281"/>
      <c r="OCK1" s="281"/>
      <c r="OCL1" s="281"/>
      <c r="OCM1" s="281"/>
      <c r="OCN1" s="281"/>
      <c r="OCO1" s="281"/>
      <c r="OCP1" s="281"/>
      <c r="OCQ1" s="281"/>
      <c r="OCR1" s="281"/>
      <c r="OCS1" s="281"/>
      <c r="OCT1" s="281"/>
      <c r="OCU1" s="281"/>
      <c r="OCV1" s="281"/>
      <c r="OCW1" s="281"/>
      <c r="OCX1" s="281"/>
      <c r="OCY1" s="281"/>
      <c r="OCZ1" s="281"/>
      <c r="ODA1" s="281"/>
      <c r="ODB1" s="281"/>
      <c r="ODC1" s="281"/>
      <c r="ODD1" s="281"/>
      <c r="ODE1" s="281"/>
      <c r="ODF1" s="281"/>
      <c r="ODG1" s="281"/>
      <c r="ODH1" s="281"/>
      <c r="ODI1" s="281"/>
      <c r="ODJ1" s="281"/>
      <c r="ODK1" s="281"/>
      <c r="ODL1" s="281"/>
      <c r="ODM1" s="281"/>
      <c r="ODN1" s="281"/>
      <c r="ODO1" s="281"/>
      <c r="ODP1" s="281"/>
      <c r="ODQ1" s="281"/>
      <c r="ODR1" s="281"/>
      <c r="ODS1" s="281"/>
      <c r="ODT1" s="281"/>
      <c r="ODU1" s="281"/>
      <c r="ODV1" s="281"/>
      <c r="ODW1" s="281"/>
      <c r="ODX1" s="281"/>
      <c r="ODY1" s="281"/>
      <c r="ODZ1" s="281"/>
      <c r="OEA1" s="281"/>
      <c r="OEB1" s="281"/>
      <c r="OEC1" s="281"/>
      <c r="OED1" s="281"/>
      <c r="OEE1" s="281"/>
      <c r="OEF1" s="281"/>
      <c r="OEG1" s="281"/>
      <c r="OEH1" s="281"/>
      <c r="OEI1" s="281"/>
      <c r="OEJ1" s="281"/>
      <c r="OEK1" s="281"/>
      <c r="OEL1" s="281"/>
      <c r="OEM1" s="281"/>
      <c r="OEN1" s="281"/>
      <c r="OEO1" s="281"/>
      <c r="OEP1" s="281"/>
      <c r="OEQ1" s="281"/>
      <c r="OER1" s="281"/>
      <c r="OES1" s="281"/>
      <c r="OET1" s="281"/>
      <c r="OEU1" s="281"/>
      <c r="OEV1" s="281"/>
      <c r="OEW1" s="281"/>
      <c r="OEX1" s="281"/>
      <c r="OEY1" s="281"/>
      <c r="OEZ1" s="281"/>
      <c r="OFA1" s="281"/>
      <c r="OFB1" s="281"/>
      <c r="OFC1" s="281"/>
      <c r="OFD1" s="281"/>
      <c r="OFE1" s="281"/>
      <c r="OFF1" s="281"/>
      <c r="OFG1" s="281"/>
      <c r="OFH1" s="281"/>
      <c r="OFI1" s="281"/>
      <c r="OFJ1" s="281"/>
      <c r="OFK1" s="281"/>
      <c r="OFL1" s="281"/>
      <c r="OFM1" s="281"/>
      <c r="OFN1" s="281"/>
      <c r="OFO1" s="281"/>
      <c r="OFP1" s="281"/>
      <c r="OFQ1" s="281"/>
      <c r="OFR1" s="281"/>
      <c r="OFS1" s="281"/>
      <c r="OFT1" s="281"/>
      <c r="OFU1" s="281"/>
      <c r="OFV1" s="281"/>
      <c r="OFW1" s="281"/>
      <c r="OFX1" s="281"/>
      <c r="OFY1" s="281"/>
      <c r="OFZ1" s="281"/>
      <c r="OGA1" s="281"/>
      <c r="OGB1" s="281"/>
      <c r="OGC1" s="281"/>
      <c r="OGD1" s="281"/>
      <c r="OGE1" s="281"/>
      <c r="OGF1" s="281"/>
      <c r="OGG1" s="281"/>
      <c r="OGH1" s="281"/>
      <c r="OGI1" s="281"/>
      <c r="OGJ1" s="281"/>
      <c r="OGK1" s="281"/>
      <c r="OGL1" s="281"/>
      <c r="OGM1" s="281"/>
      <c r="OGN1" s="281"/>
      <c r="OGO1" s="281"/>
      <c r="OGP1" s="281"/>
      <c r="OGQ1" s="281"/>
      <c r="OGR1" s="281"/>
      <c r="OGS1" s="281"/>
      <c r="OGT1" s="281"/>
      <c r="OGU1" s="281"/>
      <c r="OGV1" s="281"/>
      <c r="OGW1" s="281"/>
      <c r="OGX1" s="281"/>
      <c r="OGY1" s="281"/>
      <c r="OGZ1" s="281"/>
      <c r="OHA1" s="281"/>
      <c r="OHB1" s="281"/>
      <c r="OHC1" s="281"/>
      <c r="OHD1" s="281"/>
      <c r="OHE1" s="281"/>
      <c r="OHF1" s="281"/>
      <c r="OHG1" s="281"/>
      <c r="OHH1" s="281"/>
      <c r="OHI1" s="281"/>
      <c r="OHJ1" s="281"/>
      <c r="OHK1" s="281"/>
      <c r="OHL1" s="281"/>
      <c r="OHM1" s="281"/>
      <c r="OHN1" s="281"/>
      <c r="OHO1" s="281"/>
      <c r="OHP1" s="281"/>
      <c r="OHQ1" s="281"/>
      <c r="OHR1" s="281"/>
      <c r="OHS1" s="281"/>
      <c r="OHT1" s="281"/>
      <c r="OHU1" s="281"/>
      <c r="OHV1" s="281"/>
      <c r="OHW1" s="281"/>
      <c r="OHX1" s="281"/>
      <c r="OHY1" s="281"/>
      <c r="OHZ1" s="281"/>
      <c r="OIA1" s="281"/>
      <c r="OIB1" s="281"/>
      <c r="OIC1" s="281"/>
      <c r="OID1" s="281"/>
      <c r="OIE1" s="281"/>
      <c r="OIF1" s="281"/>
      <c r="OIG1" s="281"/>
      <c r="OIH1" s="281"/>
      <c r="OII1" s="281"/>
      <c r="OIJ1" s="281"/>
      <c r="OIK1" s="281"/>
      <c r="OIL1" s="281"/>
      <c r="OIM1" s="281"/>
      <c r="OIN1" s="281"/>
      <c r="OIO1" s="281"/>
      <c r="OIP1" s="281"/>
      <c r="OIQ1" s="281"/>
      <c r="OIR1" s="281"/>
      <c r="OIS1" s="281"/>
      <c r="OIT1" s="281"/>
      <c r="OIU1" s="281"/>
      <c r="OIV1" s="281"/>
      <c r="OIW1" s="281"/>
      <c r="OIX1" s="281"/>
      <c r="OIY1" s="281"/>
      <c r="OIZ1" s="281"/>
      <c r="OJA1" s="281"/>
      <c r="OJB1" s="281"/>
      <c r="OJC1" s="281"/>
      <c r="OJD1" s="281"/>
      <c r="OJE1" s="281"/>
      <c r="OJF1" s="281"/>
      <c r="OJG1" s="281"/>
      <c r="OJH1" s="281"/>
      <c r="OJI1" s="281"/>
      <c r="OJJ1" s="281"/>
      <c r="OJK1" s="281"/>
      <c r="OJL1" s="281"/>
      <c r="OJM1" s="281"/>
      <c r="OJN1" s="281"/>
      <c r="OJO1" s="281"/>
      <c r="OJP1" s="281"/>
      <c r="OJQ1" s="281"/>
      <c r="OJR1" s="281"/>
      <c r="OJS1" s="281"/>
      <c r="OJT1" s="281"/>
      <c r="OJU1" s="281"/>
      <c r="OJV1" s="281"/>
      <c r="OJW1" s="281"/>
      <c r="OJX1" s="281"/>
      <c r="OJY1" s="281"/>
      <c r="OJZ1" s="281"/>
      <c r="OKA1" s="281"/>
      <c r="OKB1" s="281"/>
      <c r="OKC1" s="281"/>
      <c r="OKD1" s="281"/>
      <c r="OKE1" s="281"/>
      <c r="OKF1" s="281"/>
      <c r="OKG1" s="281"/>
      <c r="OKH1" s="281"/>
      <c r="OKI1" s="281"/>
      <c r="OKJ1" s="281"/>
      <c r="OKK1" s="281"/>
      <c r="OKL1" s="281"/>
      <c r="OKM1" s="281"/>
      <c r="OKN1" s="281"/>
      <c r="OKO1" s="281"/>
      <c r="OKP1" s="281"/>
      <c r="OKQ1" s="281"/>
      <c r="OKR1" s="281"/>
      <c r="OKS1" s="281"/>
      <c r="OKT1" s="281"/>
      <c r="OKU1" s="281"/>
      <c r="OKV1" s="281"/>
      <c r="OKW1" s="281"/>
      <c r="OKX1" s="281"/>
      <c r="OKY1" s="281"/>
      <c r="OKZ1" s="281"/>
      <c r="OLA1" s="281"/>
      <c r="OLB1" s="281"/>
      <c r="OLC1" s="281"/>
      <c r="OLD1" s="281"/>
      <c r="OLE1" s="281"/>
      <c r="OLF1" s="281"/>
      <c r="OLG1" s="281"/>
      <c r="OLH1" s="281"/>
      <c r="OLI1" s="281"/>
      <c r="OLJ1" s="281"/>
      <c r="OLK1" s="281"/>
      <c r="OLL1" s="281"/>
      <c r="OLM1" s="281"/>
      <c r="OLN1" s="281"/>
      <c r="OLO1" s="281"/>
      <c r="OLP1" s="281"/>
      <c r="OLQ1" s="281"/>
      <c r="OLR1" s="281"/>
      <c r="OLS1" s="281"/>
      <c r="OLT1" s="281"/>
      <c r="OLU1" s="281"/>
      <c r="OLV1" s="281"/>
      <c r="OLW1" s="281"/>
      <c r="OLX1" s="281"/>
      <c r="OLY1" s="281"/>
      <c r="OLZ1" s="281"/>
      <c r="OMA1" s="281"/>
      <c r="OMB1" s="281"/>
      <c r="OMC1" s="281"/>
      <c r="OMD1" s="281"/>
      <c r="OME1" s="281"/>
      <c r="OMF1" s="281"/>
      <c r="OMG1" s="281"/>
      <c r="OMH1" s="281"/>
      <c r="OMI1" s="281"/>
      <c r="OMJ1" s="281"/>
      <c r="OMK1" s="281"/>
      <c r="OML1" s="281"/>
      <c r="OMM1" s="281"/>
      <c r="OMN1" s="281"/>
      <c r="OMO1" s="281"/>
      <c r="OMP1" s="281"/>
      <c r="OMQ1" s="281"/>
      <c r="OMR1" s="281"/>
      <c r="OMS1" s="281"/>
      <c r="OMT1" s="281"/>
      <c r="OMU1" s="281"/>
      <c r="OMV1" s="281"/>
      <c r="OMW1" s="281"/>
      <c r="OMX1" s="281"/>
      <c r="OMY1" s="281"/>
      <c r="OMZ1" s="281"/>
      <c r="ONA1" s="281"/>
      <c r="ONB1" s="281"/>
      <c r="ONC1" s="281"/>
      <c r="OND1" s="281"/>
      <c r="ONE1" s="281"/>
      <c r="ONF1" s="281"/>
      <c r="ONG1" s="281"/>
      <c r="ONH1" s="281"/>
      <c r="ONI1" s="281"/>
      <c r="ONJ1" s="281"/>
      <c r="ONK1" s="281"/>
      <c r="ONL1" s="281"/>
      <c r="ONM1" s="281"/>
      <c r="ONN1" s="281"/>
      <c r="ONO1" s="281"/>
      <c r="ONP1" s="281"/>
      <c r="ONQ1" s="281"/>
      <c r="ONR1" s="281"/>
      <c r="ONS1" s="281"/>
      <c r="ONT1" s="281"/>
      <c r="ONU1" s="281"/>
      <c r="ONV1" s="281"/>
      <c r="ONW1" s="281"/>
      <c r="ONX1" s="281"/>
      <c r="ONY1" s="281"/>
      <c r="ONZ1" s="281"/>
      <c r="OOA1" s="281"/>
      <c r="OOB1" s="281"/>
      <c r="OOC1" s="281"/>
      <c r="OOD1" s="281"/>
      <c r="OOE1" s="281"/>
      <c r="OOF1" s="281"/>
      <c r="OOG1" s="281"/>
      <c r="OOH1" s="281"/>
      <c r="OOI1" s="281"/>
      <c r="OOJ1" s="281"/>
      <c r="OOK1" s="281"/>
      <c r="OOL1" s="281"/>
      <c r="OOM1" s="281"/>
      <c r="OON1" s="281"/>
      <c r="OOO1" s="281"/>
      <c r="OOP1" s="281"/>
      <c r="OOQ1" s="281"/>
      <c r="OOR1" s="281"/>
      <c r="OOS1" s="281"/>
      <c r="OOT1" s="281"/>
      <c r="OOU1" s="281"/>
      <c r="OOV1" s="281"/>
      <c r="OOW1" s="281"/>
      <c r="OOX1" s="281"/>
      <c r="OOY1" s="281"/>
      <c r="OOZ1" s="281"/>
      <c r="OPA1" s="281"/>
      <c r="OPB1" s="281"/>
      <c r="OPC1" s="281"/>
      <c r="OPD1" s="281"/>
      <c r="OPE1" s="281"/>
      <c r="OPF1" s="281"/>
      <c r="OPG1" s="281"/>
      <c r="OPH1" s="281"/>
      <c r="OPI1" s="281"/>
      <c r="OPJ1" s="281"/>
      <c r="OPK1" s="281"/>
      <c r="OPL1" s="281"/>
      <c r="OPM1" s="281"/>
      <c r="OPN1" s="281"/>
      <c r="OPO1" s="281"/>
      <c r="OPP1" s="281"/>
      <c r="OPQ1" s="281"/>
      <c r="OPR1" s="281"/>
      <c r="OPS1" s="281"/>
      <c r="OPT1" s="281"/>
      <c r="OPU1" s="281"/>
      <c r="OPV1" s="281"/>
      <c r="OPW1" s="281"/>
      <c r="OPX1" s="281"/>
      <c r="OPY1" s="281"/>
      <c r="OPZ1" s="281"/>
      <c r="OQA1" s="281"/>
      <c r="OQB1" s="281"/>
      <c r="OQC1" s="281"/>
      <c r="OQD1" s="281"/>
      <c r="OQE1" s="281"/>
      <c r="OQF1" s="281"/>
      <c r="OQG1" s="281"/>
      <c r="OQH1" s="281"/>
      <c r="OQI1" s="281"/>
      <c r="OQJ1" s="281"/>
      <c r="OQK1" s="281"/>
      <c r="OQL1" s="281"/>
      <c r="OQM1" s="281"/>
      <c r="OQN1" s="281"/>
      <c r="OQO1" s="281"/>
      <c r="OQP1" s="281"/>
      <c r="OQQ1" s="281"/>
      <c r="OQR1" s="281"/>
      <c r="OQS1" s="281"/>
      <c r="OQT1" s="281"/>
      <c r="OQU1" s="281"/>
      <c r="OQV1" s="281"/>
      <c r="OQW1" s="281"/>
      <c r="OQX1" s="281"/>
      <c r="OQY1" s="281"/>
      <c r="OQZ1" s="281"/>
      <c r="ORA1" s="281"/>
      <c r="ORB1" s="281"/>
      <c r="ORC1" s="281"/>
      <c r="ORD1" s="281"/>
      <c r="ORE1" s="281"/>
      <c r="ORF1" s="281"/>
      <c r="ORG1" s="281"/>
      <c r="ORH1" s="281"/>
      <c r="ORI1" s="281"/>
      <c r="ORJ1" s="281"/>
      <c r="ORK1" s="281"/>
      <c r="ORL1" s="281"/>
      <c r="ORM1" s="281"/>
      <c r="ORN1" s="281"/>
      <c r="ORO1" s="281"/>
      <c r="ORP1" s="281"/>
      <c r="ORQ1" s="281"/>
      <c r="ORR1" s="281"/>
      <c r="ORS1" s="281"/>
      <c r="ORT1" s="281"/>
      <c r="ORU1" s="281"/>
      <c r="ORV1" s="281"/>
      <c r="ORW1" s="281"/>
      <c r="ORX1" s="281"/>
      <c r="ORY1" s="281"/>
      <c r="ORZ1" s="281"/>
      <c r="OSA1" s="281"/>
      <c r="OSB1" s="281"/>
      <c r="OSC1" s="281"/>
      <c r="OSD1" s="281"/>
      <c r="OSE1" s="281"/>
      <c r="OSF1" s="281"/>
      <c r="OSG1" s="281"/>
      <c r="OSH1" s="281"/>
      <c r="OSI1" s="281"/>
      <c r="OSJ1" s="281"/>
      <c r="OSK1" s="281"/>
      <c r="OSL1" s="281"/>
      <c r="OSM1" s="281"/>
      <c r="OSN1" s="281"/>
      <c r="OSO1" s="281"/>
      <c r="OSP1" s="281"/>
      <c r="OSQ1" s="281"/>
      <c r="OSR1" s="281"/>
      <c r="OSS1" s="281"/>
      <c r="OST1" s="281"/>
      <c r="OSU1" s="281"/>
      <c r="OSV1" s="281"/>
      <c r="OSW1" s="281"/>
      <c r="OSX1" s="281"/>
      <c r="OSY1" s="281"/>
      <c r="OSZ1" s="281"/>
      <c r="OTA1" s="281"/>
      <c r="OTB1" s="281"/>
      <c r="OTC1" s="281"/>
      <c r="OTD1" s="281"/>
      <c r="OTE1" s="281"/>
      <c r="OTF1" s="281"/>
      <c r="OTG1" s="281"/>
      <c r="OTH1" s="281"/>
      <c r="OTI1" s="281"/>
      <c r="OTJ1" s="281"/>
      <c r="OTK1" s="281"/>
      <c r="OTL1" s="281"/>
      <c r="OTM1" s="281"/>
      <c r="OTN1" s="281"/>
      <c r="OTO1" s="281"/>
      <c r="OTP1" s="281"/>
      <c r="OTQ1" s="281"/>
      <c r="OTR1" s="281"/>
      <c r="OTS1" s="281"/>
      <c r="OTT1" s="281"/>
      <c r="OTU1" s="281"/>
      <c r="OTV1" s="281"/>
      <c r="OTW1" s="281"/>
      <c r="OTX1" s="281"/>
      <c r="OTY1" s="281"/>
      <c r="OTZ1" s="281"/>
      <c r="OUA1" s="281"/>
      <c r="OUB1" s="281"/>
      <c r="OUC1" s="281"/>
      <c r="OUD1" s="281"/>
      <c r="OUE1" s="281"/>
      <c r="OUF1" s="281"/>
      <c r="OUG1" s="281"/>
      <c r="OUH1" s="281"/>
      <c r="OUI1" s="281"/>
      <c r="OUJ1" s="281"/>
      <c r="OUK1" s="281"/>
      <c r="OUL1" s="281"/>
      <c r="OUM1" s="281"/>
      <c r="OUN1" s="281"/>
      <c r="OUO1" s="281"/>
      <c r="OUP1" s="281"/>
      <c r="OUQ1" s="281"/>
      <c r="OUR1" s="281"/>
      <c r="OUS1" s="281"/>
      <c r="OUT1" s="281"/>
      <c r="OUU1" s="281"/>
      <c r="OUV1" s="281"/>
      <c r="OUW1" s="281"/>
      <c r="OUX1" s="281"/>
      <c r="OUY1" s="281"/>
      <c r="OUZ1" s="281"/>
      <c r="OVA1" s="281"/>
      <c r="OVB1" s="281"/>
      <c r="OVC1" s="281"/>
      <c r="OVD1" s="281"/>
      <c r="OVE1" s="281"/>
      <c r="OVF1" s="281"/>
      <c r="OVG1" s="281"/>
      <c r="OVH1" s="281"/>
      <c r="OVI1" s="281"/>
      <c r="OVJ1" s="281"/>
      <c r="OVK1" s="281"/>
      <c r="OVL1" s="281"/>
      <c r="OVM1" s="281"/>
      <c r="OVN1" s="281"/>
      <c r="OVO1" s="281"/>
      <c r="OVP1" s="281"/>
      <c r="OVQ1" s="281"/>
      <c r="OVR1" s="281"/>
      <c r="OVS1" s="281"/>
      <c r="OVT1" s="281"/>
      <c r="OVU1" s="281"/>
      <c r="OVV1" s="281"/>
      <c r="OVW1" s="281"/>
      <c r="OVX1" s="281"/>
      <c r="OVY1" s="281"/>
      <c r="OVZ1" s="281"/>
      <c r="OWA1" s="281"/>
      <c r="OWB1" s="281"/>
      <c r="OWC1" s="281"/>
      <c r="OWD1" s="281"/>
      <c r="OWE1" s="281"/>
      <c r="OWF1" s="281"/>
      <c r="OWG1" s="281"/>
      <c r="OWH1" s="281"/>
      <c r="OWI1" s="281"/>
      <c r="OWJ1" s="281"/>
      <c r="OWK1" s="281"/>
      <c r="OWL1" s="281"/>
      <c r="OWM1" s="281"/>
      <c r="OWN1" s="281"/>
      <c r="OWO1" s="281"/>
      <c r="OWP1" s="281"/>
      <c r="OWQ1" s="281"/>
      <c r="OWR1" s="281"/>
      <c r="OWS1" s="281"/>
      <c r="OWT1" s="281"/>
      <c r="OWU1" s="281"/>
      <c r="OWV1" s="281"/>
      <c r="OWW1" s="281"/>
      <c r="OWX1" s="281"/>
      <c r="OWY1" s="281"/>
      <c r="OWZ1" s="281"/>
      <c r="OXA1" s="281"/>
      <c r="OXB1" s="281"/>
      <c r="OXC1" s="281"/>
      <c r="OXD1" s="281"/>
      <c r="OXE1" s="281"/>
      <c r="OXF1" s="281"/>
      <c r="OXG1" s="281"/>
      <c r="OXH1" s="281"/>
      <c r="OXI1" s="281"/>
      <c r="OXJ1" s="281"/>
      <c r="OXK1" s="281"/>
      <c r="OXL1" s="281"/>
      <c r="OXM1" s="281"/>
      <c r="OXN1" s="281"/>
      <c r="OXO1" s="281"/>
      <c r="OXP1" s="281"/>
      <c r="OXQ1" s="281"/>
      <c r="OXR1" s="281"/>
      <c r="OXS1" s="281"/>
      <c r="OXT1" s="281"/>
      <c r="OXU1" s="281"/>
      <c r="OXV1" s="281"/>
      <c r="OXW1" s="281"/>
      <c r="OXX1" s="281"/>
      <c r="OXY1" s="281"/>
      <c r="OXZ1" s="281"/>
      <c r="OYA1" s="281"/>
      <c r="OYB1" s="281"/>
      <c r="OYC1" s="281"/>
      <c r="OYD1" s="281"/>
      <c r="OYE1" s="281"/>
      <c r="OYF1" s="281"/>
      <c r="OYG1" s="281"/>
      <c r="OYH1" s="281"/>
      <c r="OYI1" s="281"/>
      <c r="OYJ1" s="281"/>
      <c r="OYK1" s="281"/>
      <c r="OYL1" s="281"/>
      <c r="OYM1" s="281"/>
      <c r="OYN1" s="281"/>
      <c r="OYO1" s="281"/>
      <c r="OYP1" s="281"/>
      <c r="OYQ1" s="281"/>
      <c r="OYR1" s="281"/>
      <c r="OYS1" s="281"/>
      <c r="OYT1" s="281"/>
      <c r="OYU1" s="281"/>
      <c r="OYV1" s="281"/>
      <c r="OYW1" s="281"/>
      <c r="OYX1" s="281"/>
      <c r="OYY1" s="281"/>
      <c r="OYZ1" s="281"/>
      <c r="OZA1" s="281"/>
      <c r="OZB1" s="281"/>
      <c r="OZC1" s="281"/>
      <c r="OZD1" s="281"/>
      <c r="OZE1" s="281"/>
      <c r="OZF1" s="281"/>
      <c r="OZG1" s="281"/>
      <c r="OZH1" s="281"/>
      <c r="OZI1" s="281"/>
      <c r="OZJ1" s="281"/>
      <c r="OZK1" s="281"/>
      <c r="OZL1" s="281"/>
      <c r="OZM1" s="281"/>
      <c r="OZN1" s="281"/>
      <c r="OZO1" s="281"/>
      <c r="OZP1" s="281"/>
      <c r="OZQ1" s="281"/>
      <c r="OZR1" s="281"/>
      <c r="OZS1" s="281"/>
      <c r="OZT1" s="281"/>
      <c r="OZU1" s="281"/>
      <c r="OZV1" s="281"/>
      <c r="OZW1" s="281"/>
      <c r="OZX1" s="281"/>
      <c r="OZY1" s="281"/>
      <c r="OZZ1" s="281"/>
      <c r="PAA1" s="281"/>
      <c r="PAB1" s="281"/>
      <c r="PAC1" s="281"/>
      <c r="PAD1" s="281"/>
      <c r="PAE1" s="281"/>
      <c r="PAF1" s="281"/>
      <c r="PAG1" s="281"/>
      <c r="PAH1" s="281"/>
      <c r="PAI1" s="281"/>
      <c r="PAJ1" s="281"/>
      <c r="PAK1" s="281"/>
      <c r="PAL1" s="281"/>
      <c r="PAM1" s="281"/>
      <c r="PAN1" s="281"/>
      <c r="PAO1" s="281"/>
      <c r="PAP1" s="281"/>
      <c r="PAQ1" s="281"/>
      <c r="PAR1" s="281"/>
      <c r="PAS1" s="281"/>
      <c r="PAT1" s="281"/>
      <c r="PAU1" s="281"/>
      <c r="PAV1" s="281"/>
      <c r="PAW1" s="281"/>
      <c r="PAX1" s="281"/>
      <c r="PAY1" s="281"/>
      <c r="PAZ1" s="281"/>
      <c r="PBA1" s="281"/>
      <c r="PBB1" s="281"/>
      <c r="PBC1" s="281"/>
      <c r="PBD1" s="281"/>
      <c r="PBE1" s="281"/>
      <c r="PBF1" s="281"/>
      <c r="PBG1" s="281"/>
      <c r="PBH1" s="281"/>
      <c r="PBI1" s="281"/>
      <c r="PBJ1" s="281"/>
      <c r="PBK1" s="281"/>
      <c r="PBL1" s="281"/>
      <c r="PBM1" s="281"/>
      <c r="PBN1" s="281"/>
      <c r="PBO1" s="281"/>
      <c r="PBP1" s="281"/>
      <c r="PBQ1" s="281"/>
      <c r="PBR1" s="281"/>
      <c r="PBS1" s="281"/>
      <c r="PBT1" s="281"/>
      <c r="PBU1" s="281"/>
      <c r="PBV1" s="281"/>
      <c r="PBW1" s="281"/>
      <c r="PBX1" s="281"/>
      <c r="PBY1" s="281"/>
      <c r="PBZ1" s="281"/>
      <c r="PCA1" s="281"/>
      <c r="PCB1" s="281"/>
      <c r="PCC1" s="281"/>
      <c r="PCD1" s="281"/>
      <c r="PCE1" s="281"/>
      <c r="PCF1" s="281"/>
      <c r="PCG1" s="281"/>
      <c r="PCH1" s="281"/>
      <c r="PCI1" s="281"/>
      <c r="PCJ1" s="281"/>
      <c r="PCK1" s="281"/>
      <c r="PCL1" s="281"/>
      <c r="PCM1" s="281"/>
      <c r="PCN1" s="281"/>
      <c r="PCO1" s="281"/>
      <c r="PCP1" s="281"/>
      <c r="PCQ1" s="281"/>
      <c r="PCR1" s="281"/>
      <c r="PCS1" s="281"/>
      <c r="PCT1" s="281"/>
      <c r="PCU1" s="281"/>
      <c r="PCV1" s="281"/>
      <c r="PCW1" s="281"/>
      <c r="PCX1" s="281"/>
      <c r="PCY1" s="281"/>
      <c r="PCZ1" s="281"/>
      <c r="PDA1" s="281"/>
      <c r="PDB1" s="281"/>
      <c r="PDC1" s="281"/>
      <c r="PDD1" s="281"/>
      <c r="PDE1" s="281"/>
      <c r="PDF1" s="281"/>
      <c r="PDG1" s="281"/>
      <c r="PDH1" s="281"/>
      <c r="PDI1" s="281"/>
      <c r="PDJ1" s="281"/>
      <c r="PDK1" s="281"/>
      <c r="PDL1" s="281"/>
      <c r="PDM1" s="281"/>
      <c r="PDN1" s="281"/>
      <c r="PDO1" s="281"/>
      <c r="PDP1" s="281"/>
      <c r="PDQ1" s="281"/>
      <c r="PDR1" s="281"/>
      <c r="PDS1" s="281"/>
      <c r="PDT1" s="281"/>
      <c r="PDU1" s="281"/>
      <c r="PDV1" s="281"/>
      <c r="PDW1" s="281"/>
      <c r="PDX1" s="281"/>
      <c r="PDY1" s="281"/>
      <c r="PDZ1" s="281"/>
      <c r="PEA1" s="281"/>
      <c r="PEB1" s="281"/>
      <c r="PEC1" s="281"/>
      <c r="PED1" s="281"/>
      <c r="PEE1" s="281"/>
      <c r="PEF1" s="281"/>
      <c r="PEG1" s="281"/>
      <c r="PEH1" s="281"/>
      <c r="PEI1" s="281"/>
      <c r="PEJ1" s="281"/>
      <c r="PEK1" s="281"/>
      <c r="PEL1" s="281"/>
      <c r="PEM1" s="281"/>
      <c r="PEN1" s="281"/>
      <c r="PEO1" s="281"/>
      <c r="PEP1" s="281"/>
      <c r="PEQ1" s="281"/>
      <c r="PER1" s="281"/>
      <c r="PES1" s="281"/>
      <c r="PET1" s="281"/>
      <c r="PEU1" s="281"/>
      <c r="PEV1" s="281"/>
      <c r="PEW1" s="281"/>
      <c r="PEX1" s="281"/>
      <c r="PEY1" s="281"/>
      <c r="PEZ1" s="281"/>
      <c r="PFA1" s="281"/>
      <c r="PFB1" s="281"/>
      <c r="PFC1" s="281"/>
      <c r="PFD1" s="281"/>
      <c r="PFE1" s="281"/>
      <c r="PFF1" s="281"/>
      <c r="PFG1" s="281"/>
      <c r="PFH1" s="281"/>
      <c r="PFI1" s="281"/>
      <c r="PFJ1" s="281"/>
      <c r="PFK1" s="281"/>
      <c r="PFL1" s="281"/>
      <c r="PFM1" s="281"/>
      <c r="PFN1" s="281"/>
      <c r="PFO1" s="281"/>
      <c r="PFP1" s="281"/>
      <c r="PFQ1" s="281"/>
      <c r="PFR1" s="281"/>
      <c r="PFS1" s="281"/>
      <c r="PFT1" s="281"/>
      <c r="PFU1" s="281"/>
      <c r="PFV1" s="281"/>
      <c r="PFW1" s="281"/>
      <c r="PFX1" s="281"/>
      <c r="PFY1" s="281"/>
      <c r="PFZ1" s="281"/>
      <c r="PGA1" s="281"/>
      <c r="PGB1" s="281"/>
      <c r="PGC1" s="281"/>
      <c r="PGD1" s="281"/>
      <c r="PGE1" s="281"/>
      <c r="PGF1" s="281"/>
      <c r="PGG1" s="281"/>
      <c r="PGH1" s="281"/>
      <c r="PGI1" s="281"/>
      <c r="PGJ1" s="281"/>
      <c r="PGK1" s="281"/>
      <c r="PGL1" s="281"/>
      <c r="PGM1" s="281"/>
      <c r="PGN1" s="281"/>
      <c r="PGO1" s="281"/>
      <c r="PGP1" s="281"/>
      <c r="PGQ1" s="281"/>
      <c r="PGR1" s="281"/>
      <c r="PGS1" s="281"/>
      <c r="PGT1" s="281"/>
      <c r="PGU1" s="281"/>
      <c r="PGV1" s="281"/>
      <c r="PGW1" s="281"/>
      <c r="PGX1" s="281"/>
      <c r="PGY1" s="281"/>
      <c r="PGZ1" s="281"/>
      <c r="PHA1" s="281"/>
      <c r="PHB1" s="281"/>
      <c r="PHC1" s="281"/>
      <c r="PHD1" s="281"/>
      <c r="PHE1" s="281"/>
      <c r="PHF1" s="281"/>
      <c r="PHG1" s="281"/>
      <c r="PHH1" s="281"/>
      <c r="PHI1" s="281"/>
      <c r="PHJ1" s="281"/>
      <c r="PHK1" s="281"/>
      <c r="PHL1" s="281"/>
      <c r="PHM1" s="281"/>
      <c r="PHN1" s="281"/>
      <c r="PHO1" s="281"/>
      <c r="PHP1" s="281"/>
      <c r="PHQ1" s="281"/>
      <c r="PHR1" s="281"/>
      <c r="PHS1" s="281"/>
      <c r="PHT1" s="281"/>
      <c r="PHU1" s="281"/>
      <c r="PHV1" s="281"/>
      <c r="PHW1" s="281"/>
      <c r="PHX1" s="281"/>
      <c r="PHY1" s="281"/>
      <c r="PHZ1" s="281"/>
      <c r="PIA1" s="281"/>
      <c r="PIB1" s="281"/>
      <c r="PIC1" s="281"/>
      <c r="PID1" s="281"/>
      <c r="PIE1" s="281"/>
      <c r="PIF1" s="281"/>
      <c r="PIG1" s="281"/>
      <c r="PIH1" s="281"/>
      <c r="PII1" s="281"/>
      <c r="PIJ1" s="281"/>
      <c r="PIK1" s="281"/>
      <c r="PIL1" s="281"/>
      <c r="PIM1" s="281"/>
      <c r="PIN1" s="281"/>
      <c r="PIO1" s="281"/>
      <c r="PIP1" s="281"/>
      <c r="PIQ1" s="281"/>
      <c r="PIR1" s="281"/>
      <c r="PIS1" s="281"/>
      <c r="PIT1" s="281"/>
      <c r="PIU1" s="281"/>
      <c r="PIV1" s="281"/>
      <c r="PIW1" s="281"/>
      <c r="PIX1" s="281"/>
      <c r="PIY1" s="281"/>
      <c r="PIZ1" s="281"/>
      <c r="PJA1" s="281"/>
      <c r="PJB1" s="281"/>
      <c r="PJC1" s="281"/>
      <c r="PJD1" s="281"/>
      <c r="PJE1" s="281"/>
      <c r="PJF1" s="281"/>
      <c r="PJG1" s="281"/>
      <c r="PJH1" s="281"/>
      <c r="PJI1" s="281"/>
      <c r="PJJ1" s="281"/>
      <c r="PJK1" s="281"/>
      <c r="PJL1" s="281"/>
      <c r="PJM1" s="281"/>
      <c r="PJN1" s="281"/>
      <c r="PJO1" s="281"/>
      <c r="PJP1" s="281"/>
      <c r="PJQ1" s="281"/>
      <c r="PJR1" s="281"/>
      <c r="PJS1" s="281"/>
      <c r="PJT1" s="281"/>
      <c r="PJU1" s="281"/>
      <c r="PJV1" s="281"/>
      <c r="PJW1" s="281"/>
      <c r="PJX1" s="281"/>
      <c r="PJY1" s="281"/>
      <c r="PJZ1" s="281"/>
      <c r="PKA1" s="281"/>
      <c r="PKB1" s="281"/>
      <c r="PKC1" s="281"/>
      <c r="PKD1" s="281"/>
      <c r="PKE1" s="281"/>
      <c r="PKF1" s="281"/>
      <c r="PKG1" s="281"/>
      <c r="PKH1" s="281"/>
      <c r="PKI1" s="281"/>
      <c r="PKJ1" s="281"/>
      <c r="PKK1" s="281"/>
      <c r="PKL1" s="281"/>
      <c r="PKM1" s="281"/>
      <c r="PKN1" s="281"/>
      <c r="PKO1" s="281"/>
      <c r="PKP1" s="281"/>
      <c r="PKQ1" s="281"/>
      <c r="PKR1" s="281"/>
      <c r="PKS1" s="281"/>
      <c r="PKT1" s="281"/>
      <c r="PKU1" s="281"/>
      <c r="PKV1" s="281"/>
      <c r="PKW1" s="281"/>
      <c r="PKX1" s="281"/>
      <c r="PKY1" s="281"/>
      <c r="PKZ1" s="281"/>
      <c r="PLA1" s="281"/>
      <c r="PLB1" s="281"/>
      <c r="PLC1" s="281"/>
      <c r="PLD1" s="281"/>
      <c r="PLE1" s="281"/>
      <c r="PLF1" s="281"/>
      <c r="PLG1" s="281"/>
      <c r="PLH1" s="281"/>
      <c r="PLI1" s="281"/>
      <c r="PLJ1" s="281"/>
      <c r="PLK1" s="281"/>
      <c r="PLL1" s="281"/>
      <c r="PLM1" s="281"/>
      <c r="PLN1" s="281"/>
      <c r="PLO1" s="281"/>
      <c r="PLP1" s="281"/>
      <c r="PLQ1" s="281"/>
      <c r="PLR1" s="281"/>
      <c r="PLS1" s="281"/>
      <c r="PLT1" s="281"/>
      <c r="PLU1" s="281"/>
      <c r="PLV1" s="281"/>
      <c r="PLW1" s="281"/>
      <c r="PLX1" s="281"/>
      <c r="PLY1" s="281"/>
      <c r="PLZ1" s="281"/>
      <c r="PMA1" s="281"/>
      <c r="PMB1" s="281"/>
      <c r="PMC1" s="281"/>
      <c r="PMD1" s="281"/>
      <c r="PME1" s="281"/>
      <c r="PMF1" s="281"/>
      <c r="PMG1" s="281"/>
      <c r="PMH1" s="281"/>
      <c r="PMI1" s="281"/>
      <c r="PMJ1" s="281"/>
      <c r="PMK1" s="281"/>
      <c r="PML1" s="281"/>
      <c r="PMM1" s="281"/>
      <c r="PMN1" s="281"/>
      <c r="PMO1" s="281"/>
      <c r="PMP1" s="281"/>
      <c r="PMQ1" s="281"/>
      <c r="PMR1" s="281"/>
      <c r="PMS1" s="281"/>
      <c r="PMT1" s="281"/>
      <c r="PMU1" s="281"/>
      <c r="PMV1" s="281"/>
      <c r="PMW1" s="281"/>
      <c r="PMX1" s="281"/>
      <c r="PMY1" s="281"/>
      <c r="PMZ1" s="281"/>
      <c r="PNA1" s="281"/>
      <c r="PNB1" s="281"/>
      <c r="PNC1" s="281"/>
      <c r="PND1" s="281"/>
      <c r="PNE1" s="281"/>
      <c r="PNF1" s="281"/>
      <c r="PNG1" s="281"/>
      <c r="PNH1" s="281"/>
      <c r="PNI1" s="281"/>
      <c r="PNJ1" s="281"/>
      <c r="PNK1" s="281"/>
      <c r="PNL1" s="281"/>
      <c r="PNM1" s="281"/>
      <c r="PNN1" s="281"/>
      <c r="PNO1" s="281"/>
      <c r="PNP1" s="281"/>
      <c r="PNQ1" s="281"/>
      <c r="PNR1" s="281"/>
      <c r="PNS1" s="281"/>
      <c r="PNT1" s="281"/>
      <c r="PNU1" s="281"/>
      <c r="PNV1" s="281"/>
      <c r="PNW1" s="281"/>
      <c r="PNX1" s="281"/>
      <c r="PNY1" s="281"/>
      <c r="PNZ1" s="281"/>
      <c r="POA1" s="281"/>
      <c r="POB1" s="281"/>
      <c r="POC1" s="281"/>
      <c r="POD1" s="281"/>
      <c r="POE1" s="281"/>
      <c r="POF1" s="281"/>
      <c r="POG1" s="281"/>
      <c r="POH1" s="281"/>
      <c r="POI1" s="281"/>
      <c r="POJ1" s="281"/>
      <c r="POK1" s="281"/>
      <c r="POL1" s="281"/>
      <c r="POM1" s="281"/>
      <c r="PON1" s="281"/>
      <c r="POO1" s="281"/>
      <c r="POP1" s="281"/>
      <c r="POQ1" s="281"/>
      <c r="POR1" s="281"/>
      <c r="POS1" s="281"/>
      <c r="POT1" s="281"/>
      <c r="POU1" s="281"/>
      <c r="POV1" s="281"/>
      <c r="POW1" s="281"/>
      <c r="POX1" s="281"/>
      <c r="POY1" s="281"/>
      <c r="POZ1" s="281"/>
      <c r="PPA1" s="281"/>
      <c r="PPB1" s="281"/>
      <c r="PPC1" s="281"/>
      <c r="PPD1" s="281"/>
      <c r="PPE1" s="281"/>
      <c r="PPF1" s="281"/>
      <c r="PPG1" s="281"/>
      <c r="PPH1" s="281"/>
      <c r="PPI1" s="281"/>
      <c r="PPJ1" s="281"/>
      <c r="PPK1" s="281"/>
      <c r="PPL1" s="281"/>
      <c r="PPM1" s="281"/>
      <c r="PPN1" s="281"/>
      <c r="PPO1" s="281"/>
      <c r="PPP1" s="281"/>
      <c r="PPQ1" s="281"/>
      <c r="PPR1" s="281"/>
      <c r="PPS1" s="281"/>
      <c r="PPT1" s="281"/>
      <c r="PPU1" s="281"/>
      <c r="PPV1" s="281"/>
      <c r="PPW1" s="281"/>
      <c r="PPX1" s="281"/>
      <c r="PPY1" s="281"/>
      <c r="PPZ1" s="281"/>
      <c r="PQA1" s="281"/>
      <c r="PQB1" s="281"/>
      <c r="PQC1" s="281"/>
      <c r="PQD1" s="281"/>
      <c r="PQE1" s="281"/>
      <c r="PQF1" s="281"/>
      <c r="PQG1" s="281"/>
      <c r="PQH1" s="281"/>
      <c r="PQI1" s="281"/>
      <c r="PQJ1" s="281"/>
      <c r="PQK1" s="281"/>
      <c r="PQL1" s="281"/>
      <c r="PQM1" s="281"/>
      <c r="PQN1" s="281"/>
      <c r="PQO1" s="281"/>
      <c r="PQP1" s="281"/>
      <c r="PQQ1" s="281"/>
      <c r="PQR1" s="281"/>
      <c r="PQS1" s="281"/>
      <c r="PQT1" s="281"/>
      <c r="PQU1" s="281"/>
      <c r="PQV1" s="281"/>
      <c r="PQW1" s="281"/>
      <c r="PQX1" s="281"/>
      <c r="PQY1" s="281"/>
      <c r="PQZ1" s="281"/>
      <c r="PRA1" s="281"/>
      <c r="PRB1" s="281"/>
      <c r="PRC1" s="281"/>
      <c r="PRD1" s="281"/>
      <c r="PRE1" s="281"/>
      <c r="PRF1" s="281"/>
      <c r="PRG1" s="281"/>
      <c r="PRH1" s="281"/>
      <c r="PRI1" s="281"/>
      <c r="PRJ1" s="281"/>
      <c r="PRK1" s="281"/>
      <c r="PRL1" s="281"/>
      <c r="PRM1" s="281"/>
      <c r="PRN1" s="281"/>
      <c r="PRO1" s="281"/>
      <c r="PRP1" s="281"/>
      <c r="PRQ1" s="281"/>
      <c r="PRR1" s="281"/>
      <c r="PRS1" s="281"/>
      <c r="PRT1" s="281"/>
      <c r="PRU1" s="281"/>
      <c r="PRV1" s="281"/>
      <c r="PRW1" s="281"/>
      <c r="PRX1" s="281"/>
      <c r="PRY1" s="281"/>
      <c r="PRZ1" s="281"/>
      <c r="PSA1" s="281"/>
      <c r="PSB1" s="281"/>
      <c r="PSC1" s="281"/>
      <c r="PSD1" s="281"/>
      <c r="PSE1" s="281"/>
      <c r="PSF1" s="281"/>
      <c r="PSG1" s="281"/>
      <c r="PSH1" s="281"/>
      <c r="PSI1" s="281"/>
      <c r="PSJ1" s="281"/>
      <c r="PSK1" s="281"/>
      <c r="PSL1" s="281"/>
      <c r="PSM1" s="281"/>
      <c r="PSN1" s="281"/>
      <c r="PSO1" s="281"/>
      <c r="PSP1" s="281"/>
      <c r="PSQ1" s="281"/>
      <c r="PSR1" s="281"/>
      <c r="PSS1" s="281"/>
      <c r="PST1" s="281"/>
      <c r="PSU1" s="281"/>
      <c r="PSV1" s="281"/>
      <c r="PSW1" s="281"/>
      <c r="PSX1" s="281"/>
      <c r="PSY1" s="281"/>
      <c r="PSZ1" s="281"/>
      <c r="PTA1" s="281"/>
      <c r="PTB1" s="281"/>
      <c r="PTC1" s="281"/>
      <c r="PTD1" s="281"/>
      <c r="PTE1" s="281"/>
      <c r="PTF1" s="281"/>
      <c r="PTG1" s="281"/>
      <c r="PTH1" s="281"/>
      <c r="PTI1" s="281"/>
      <c r="PTJ1" s="281"/>
      <c r="PTK1" s="281"/>
      <c r="PTL1" s="281"/>
      <c r="PTM1" s="281"/>
      <c r="PTN1" s="281"/>
      <c r="PTO1" s="281"/>
      <c r="PTP1" s="281"/>
      <c r="PTQ1" s="281"/>
      <c r="PTR1" s="281"/>
      <c r="PTS1" s="281"/>
      <c r="PTT1" s="281"/>
      <c r="PTU1" s="281"/>
      <c r="PTV1" s="281"/>
      <c r="PTW1" s="281"/>
      <c r="PTX1" s="281"/>
      <c r="PTY1" s="281"/>
      <c r="PTZ1" s="281"/>
      <c r="PUA1" s="281"/>
      <c r="PUB1" s="281"/>
      <c r="PUC1" s="281"/>
      <c r="PUD1" s="281"/>
      <c r="PUE1" s="281"/>
      <c r="PUF1" s="281"/>
      <c r="PUG1" s="281"/>
      <c r="PUH1" s="281"/>
      <c r="PUI1" s="281"/>
      <c r="PUJ1" s="281"/>
      <c r="PUK1" s="281"/>
      <c r="PUL1" s="281"/>
      <c r="PUM1" s="281"/>
      <c r="PUN1" s="281"/>
      <c r="PUO1" s="281"/>
      <c r="PUP1" s="281"/>
      <c r="PUQ1" s="281"/>
      <c r="PUR1" s="281"/>
      <c r="PUS1" s="281"/>
      <c r="PUT1" s="281"/>
      <c r="PUU1" s="281"/>
      <c r="PUV1" s="281"/>
      <c r="PUW1" s="281"/>
      <c r="PUX1" s="281"/>
      <c r="PUY1" s="281"/>
      <c r="PUZ1" s="281"/>
      <c r="PVA1" s="281"/>
      <c r="PVB1" s="281"/>
      <c r="PVC1" s="281"/>
      <c r="PVD1" s="281"/>
      <c r="PVE1" s="281"/>
      <c r="PVF1" s="281"/>
      <c r="PVG1" s="281"/>
      <c r="PVH1" s="281"/>
      <c r="PVI1" s="281"/>
      <c r="PVJ1" s="281"/>
      <c r="PVK1" s="281"/>
      <c r="PVL1" s="281"/>
      <c r="PVM1" s="281"/>
      <c r="PVN1" s="281"/>
      <c r="PVO1" s="281"/>
      <c r="PVP1" s="281"/>
      <c r="PVQ1" s="281"/>
      <c r="PVR1" s="281"/>
      <c r="PVS1" s="281"/>
      <c r="PVT1" s="281"/>
      <c r="PVU1" s="281"/>
      <c r="PVV1" s="281"/>
      <c r="PVW1" s="281"/>
      <c r="PVX1" s="281"/>
      <c r="PVY1" s="281"/>
      <c r="PVZ1" s="281"/>
      <c r="PWA1" s="281"/>
      <c r="PWB1" s="281"/>
      <c r="PWC1" s="281"/>
      <c r="PWD1" s="281"/>
      <c r="PWE1" s="281"/>
      <c r="PWF1" s="281"/>
      <c r="PWG1" s="281"/>
      <c r="PWH1" s="281"/>
      <c r="PWI1" s="281"/>
      <c r="PWJ1" s="281"/>
      <c r="PWK1" s="281"/>
      <c r="PWL1" s="281"/>
      <c r="PWM1" s="281"/>
      <c r="PWN1" s="281"/>
      <c r="PWO1" s="281"/>
      <c r="PWP1" s="281"/>
      <c r="PWQ1" s="281"/>
      <c r="PWR1" s="281"/>
      <c r="PWS1" s="281"/>
      <c r="PWT1" s="281"/>
      <c r="PWU1" s="281"/>
      <c r="PWV1" s="281"/>
      <c r="PWW1" s="281"/>
      <c r="PWX1" s="281"/>
      <c r="PWY1" s="281"/>
      <c r="PWZ1" s="281"/>
      <c r="PXA1" s="281"/>
      <c r="PXB1" s="281"/>
      <c r="PXC1" s="281"/>
      <c r="PXD1" s="281"/>
      <c r="PXE1" s="281"/>
      <c r="PXF1" s="281"/>
      <c r="PXG1" s="281"/>
      <c r="PXH1" s="281"/>
      <c r="PXI1" s="281"/>
      <c r="PXJ1" s="281"/>
      <c r="PXK1" s="281"/>
      <c r="PXL1" s="281"/>
      <c r="PXM1" s="281"/>
      <c r="PXN1" s="281"/>
      <c r="PXO1" s="281"/>
      <c r="PXP1" s="281"/>
      <c r="PXQ1" s="281"/>
      <c r="PXR1" s="281"/>
      <c r="PXS1" s="281"/>
      <c r="PXT1" s="281"/>
      <c r="PXU1" s="281"/>
      <c r="PXV1" s="281"/>
      <c r="PXW1" s="281"/>
      <c r="PXX1" s="281"/>
      <c r="PXY1" s="281"/>
      <c r="PXZ1" s="281"/>
      <c r="PYA1" s="281"/>
      <c r="PYB1" s="281"/>
      <c r="PYC1" s="281"/>
      <c r="PYD1" s="281"/>
      <c r="PYE1" s="281"/>
      <c r="PYF1" s="281"/>
      <c r="PYG1" s="281"/>
      <c r="PYH1" s="281"/>
      <c r="PYI1" s="281"/>
      <c r="PYJ1" s="281"/>
      <c r="PYK1" s="281"/>
      <c r="PYL1" s="281"/>
      <c r="PYM1" s="281"/>
      <c r="PYN1" s="281"/>
      <c r="PYO1" s="281"/>
      <c r="PYP1" s="281"/>
      <c r="PYQ1" s="281"/>
      <c r="PYR1" s="281"/>
      <c r="PYS1" s="281"/>
      <c r="PYT1" s="281"/>
      <c r="PYU1" s="281"/>
      <c r="PYV1" s="281"/>
      <c r="PYW1" s="281"/>
      <c r="PYX1" s="281"/>
      <c r="PYY1" s="281"/>
      <c r="PYZ1" s="281"/>
      <c r="PZA1" s="281"/>
      <c r="PZB1" s="281"/>
      <c r="PZC1" s="281"/>
      <c r="PZD1" s="281"/>
      <c r="PZE1" s="281"/>
      <c r="PZF1" s="281"/>
      <c r="PZG1" s="281"/>
      <c r="PZH1" s="281"/>
      <c r="PZI1" s="281"/>
      <c r="PZJ1" s="281"/>
      <c r="PZK1" s="281"/>
      <c r="PZL1" s="281"/>
      <c r="PZM1" s="281"/>
      <c r="PZN1" s="281"/>
      <c r="PZO1" s="281"/>
      <c r="PZP1" s="281"/>
      <c r="PZQ1" s="281"/>
      <c r="PZR1" s="281"/>
      <c r="PZS1" s="281"/>
      <c r="PZT1" s="281"/>
      <c r="PZU1" s="281"/>
      <c r="PZV1" s="281"/>
      <c r="PZW1" s="281"/>
      <c r="PZX1" s="281"/>
      <c r="PZY1" s="281"/>
      <c r="PZZ1" s="281"/>
      <c r="QAA1" s="281"/>
      <c r="QAB1" s="281"/>
      <c r="QAC1" s="281"/>
      <c r="QAD1" s="281"/>
      <c r="QAE1" s="281"/>
      <c r="QAF1" s="281"/>
      <c r="QAG1" s="281"/>
      <c r="QAH1" s="281"/>
      <c r="QAI1" s="281"/>
      <c r="QAJ1" s="281"/>
      <c r="QAK1" s="281"/>
      <c r="QAL1" s="281"/>
      <c r="QAM1" s="281"/>
      <c r="QAN1" s="281"/>
      <c r="QAO1" s="281"/>
      <c r="QAP1" s="281"/>
      <c r="QAQ1" s="281"/>
      <c r="QAR1" s="281"/>
      <c r="QAS1" s="281"/>
      <c r="QAT1" s="281"/>
      <c r="QAU1" s="281"/>
      <c r="QAV1" s="281"/>
      <c r="QAW1" s="281"/>
      <c r="QAX1" s="281"/>
      <c r="QAY1" s="281"/>
      <c r="QAZ1" s="281"/>
      <c r="QBA1" s="281"/>
      <c r="QBB1" s="281"/>
      <c r="QBC1" s="281"/>
      <c r="QBD1" s="281"/>
      <c r="QBE1" s="281"/>
      <c r="QBF1" s="281"/>
      <c r="QBG1" s="281"/>
      <c r="QBH1" s="281"/>
      <c r="QBI1" s="281"/>
      <c r="QBJ1" s="281"/>
      <c r="QBK1" s="281"/>
      <c r="QBL1" s="281"/>
      <c r="QBM1" s="281"/>
      <c r="QBN1" s="281"/>
      <c r="QBO1" s="281"/>
      <c r="QBP1" s="281"/>
      <c r="QBQ1" s="281"/>
      <c r="QBR1" s="281"/>
      <c r="QBS1" s="281"/>
      <c r="QBT1" s="281"/>
      <c r="QBU1" s="281"/>
      <c r="QBV1" s="281"/>
      <c r="QBW1" s="281"/>
      <c r="QBX1" s="281"/>
      <c r="QBY1" s="281"/>
      <c r="QBZ1" s="281"/>
      <c r="QCA1" s="281"/>
      <c r="QCB1" s="281"/>
      <c r="QCC1" s="281"/>
      <c r="QCD1" s="281"/>
      <c r="QCE1" s="281"/>
      <c r="QCF1" s="281"/>
      <c r="QCG1" s="281"/>
      <c r="QCH1" s="281"/>
      <c r="QCI1" s="281"/>
      <c r="QCJ1" s="281"/>
      <c r="QCK1" s="281"/>
      <c r="QCL1" s="281"/>
      <c r="QCM1" s="281"/>
      <c r="QCN1" s="281"/>
      <c r="QCO1" s="281"/>
      <c r="QCP1" s="281"/>
      <c r="QCQ1" s="281"/>
      <c r="QCR1" s="281"/>
      <c r="QCS1" s="281"/>
      <c r="QCT1" s="281"/>
      <c r="QCU1" s="281"/>
      <c r="QCV1" s="281"/>
      <c r="QCW1" s="281"/>
      <c r="QCX1" s="281"/>
      <c r="QCY1" s="281"/>
      <c r="QCZ1" s="281"/>
      <c r="QDA1" s="281"/>
      <c r="QDB1" s="281"/>
      <c r="QDC1" s="281"/>
      <c r="QDD1" s="281"/>
      <c r="QDE1" s="281"/>
      <c r="QDF1" s="281"/>
      <c r="QDG1" s="281"/>
      <c r="QDH1" s="281"/>
      <c r="QDI1" s="281"/>
      <c r="QDJ1" s="281"/>
      <c r="QDK1" s="281"/>
      <c r="QDL1" s="281"/>
      <c r="QDM1" s="281"/>
      <c r="QDN1" s="281"/>
      <c r="QDO1" s="281"/>
      <c r="QDP1" s="281"/>
      <c r="QDQ1" s="281"/>
      <c r="QDR1" s="281"/>
      <c r="QDS1" s="281"/>
      <c r="QDT1" s="281"/>
      <c r="QDU1" s="281"/>
      <c r="QDV1" s="281"/>
      <c r="QDW1" s="281"/>
      <c r="QDX1" s="281"/>
      <c r="QDY1" s="281"/>
      <c r="QDZ1" s="281"/>
      <c r="QEA1" s="281"/>
      <c r="QEB1" s="281"/>
      <c r="QEC1" s="281"/>
      <c r="QED1" s="281"/>
      <c r="QEE1" s="281"/>
      <c r="QEF1" s="281"/>
      <c r="QEG1" s="281"/>
      <c r="QEH1" s="281"/>
      <c r="QEI1" s="281"/>
      <c r="QEJ1" s="281"/>
      <c r="QEK1" s="281"/>
      <c r="QEL1" s="281"/>
      <c r="QEM1" s="281"/>
      <c r="QEN1" s="281"/>
      <c r="QEO1" s="281"/>
      <c r="QEP1" s="281"/>
      <c r="QEQ1" s="281"/>
      <c r="QER1" s="281"/>
      <c r="QES1" s="281"/>
      <c r="QET1" s="281"/>
      <c r="QEU1" s="281"/>
      <c r="QEV1" s="281"/>
      <c r="QEW1" s="281"/>
      <c r="QEX1" s="281"/>
      <c r="QEY1" s="281"/>
      <c r="QEZ1" s="281"/>
      <c r="QFA1" s="281"/>
      <c r="QFB1" s="281"/>
      <c r="QFC1" s="281"/>
      <c r="QFD1" s="281"/>
      <c r="QFE1" s="281"/>
      <c r="QFF1" s="281"/>
      <c r="QFG1" s="281"/>
      <c r="QFH1" s="281"/>
      <c r="QFI1" s="281"/>
      <c r="QFJ1" s="281"/>
      <c r="QFK1" s="281"/>
      <c r="QFL1" s="281"/>
      <c r="QFM1" s="281"/>
      <c r="QFN1" s="281"/>
      <c r="QFO1" s="281"/>
      <c r="QFP1" s="281"/>
      <c r="QFQ1" s="281"/>
      <c r="QFR1" s="281"/>
      <c r="QFS1" s="281"/>
      <c r="QFT1" s="281"/>
      <c r="QFU1" s="281"/>
      <c r="QFV1" s="281"/>
      <c r="QFW1" s="281"/>
      <c r="QFX1" s="281"/>
      <c r="QFY1" s="281"/>
      <c r="QFZ1" s="281"/>
      <c r="QGA1" s="281"/>
      <c r="QGB1" s="281"/>
      <c r="QGC1" s="281"/>
      <c r="QGD1" s="281"/>
      <c r="QGE1" s="281"/>
      <c r="QGF1" s="281"/>
      <c r="QGG1" s="281"/>
      <c r="QGH1" s="281"/>
      <c r="QGI1" s="281"/>
      <c r="QGJ1" s="281"/>
      <c r="QGK1" s="281"/>
      <c r="QGL1" s="281"/>
      <c r="QGM1" s="281"/>
      <c r="QGN1" s="281"/>
      <c r="QGO1" s="281"/>
      <c r="QGP1" s="281"/>
      <c r="QGQ1" s="281"/>
      <c r="QGR1" s="281"/>
      <c r="QGS1" s="281"/>
      <c r="QGT1" s="281"/>
      <c r="QGU1" s="281"/>
      <c r="QGV1" s="281"/>
      <c r="QGW1" s="281"/>
      <c r="QGX1" s="281"/>
      <c r="QGY1" s="281"/>
      <c r="QGZ1" s="281"/>
      <c r="QHA1" s="281"/>
      <c r="QHB1" s="281"/>
      <c r="QHC1" s="281"/>
      <c r="QHD1" s="281"/>
      <c r="QHE1" s="281"/>
      <c r="QHF1" s="281"/>
      <c r="QHG1" s="281"/>
      <c r="QHH1" s="281"/>
      <c r="QHI1" s="281"/>
      <c r="QHJ1" s="281"/>
      <c r="QHK1" s="281"/>
      <c r="QHL1" s="281"/>
      <c r="QHM1" s="281"/>
      <c r="QHN1" s="281"/>
      <c r="QHO1" s="281"/>
      <c r="QHP1" s="281"/>
      <c r="QHQ1" s="281"/>
      <c r="QHR1" s="281"/>
      <c r="QHS1" s="281"/>
      <c r="QHT1" s="281"/>
      <c r="QHU1" s="281"/>
      <c r="QHV1" s="281"/>
      <c r="QHW1" s="281"/>
      <c r="QHX1" s="281"/>
      <c r="QHY1" s="281"/>
      <c r="QHZ1" s="281"/>
      <c r="QIA1" s="281"/>
      <c r="QIB1" s="281"/>
      <c r="QIC1" s="281"/>
      <c r="QID1" s="281"/>
      <c r="QIE1" s="281"/>
      <c r="QIF1" s="281"/>
      <c r="QIG1" s="281"/>
      <c r="QIH1" s="281"/>
      <c r="QII1" s="281"/>
      <c r="QIJ1" s="281"/>
      <c r="QIK1" s="281"/>
      <c r="QIL1" s="281"/>
      <c r="QIM1" s="281"/>
      <c r="QIN1" s="281"/>
      <c r="QIO1" s="281"/>
      <c r="QIP1" s="281"/>
      <c r="QIQ1" s="281"/>
      <c r="QIR1" s="281"/>
      <c r="QIS1" s="281"/>
      <c r="QIT1" s="281"/>
      <c r="QIU1" s="281"/>
      <c r="QIV1" s="281"/>
      <c r="QIW1" s="281"/>
      <c r="QIX1" s="281"/>
      <c r="QIY1" s="281"/>
      <c r="QIZ1" s="281"/>
      <c r="QJA1" s="281"/>
      <c r="QJB1" s="281"/>
      <c r="QJC1" s="281"/>
      <c r="QJD1" s="281"/>
      <c r="QJE1" s="281"/>
      <c r="QJF1" s="281"/>
      <c r="QJG1" s="281"/>
      <c r="QJH1" s="281"/>
      <c r="QJI1" s="281"/>
      <c r="QJJ1" s="281"/>
      <c r="QJK1" s="281"/>
      <c r="QJL1" s="281"/>
      <c r="QJM1" s="281"/>
      <c r="QJN1" s="281"/>
      <c r="QJO1" s="281"/>
      <c r="QJP1" s="281"/>
      <c r="QJQ1" s="281"/>
      <c r="QJR1" s="281"/>
      <c r="QJS1" s="281"/>
      <c r="QJT1" s="281"/>
      <c r="QJU1" s="281"/>
      <c r="QJV1" s="281"/>
      <c r="QJW1" s="281"/>
      <c r="QJX1" s="281"/>
      <c r="QJY1" s="281"/>
      <c r="QJZ1" s="281"/>
      <c r="QKA1" s="281"/>
      <c r="QKB1" s="281"/>
      <c r="QKC1" s="281"/>
      <c r="QKD1" s="281"/>
      <c r="QKE1" s="281"/>
      <c r="QKF1" s="281"/>
      <c r="QKG1" s="281"/>
      <c r="QKH1" s="281"/>
      <c r="QKI1" s="281"/>
      <c r="QKJ1" s="281"/>
      <c r="QKK1" s="281"/>
      <c r="QKL1" s="281"/>
      <c r="QKM1" s="281"/>
      <c r="QKN1" s="281"/>
      <c r="QKO1" s="281"/>
      <c r="QKP1" s="281"/>
      <c r="QKQ1" s="281"/>
      <c r="QKR1" s="281"/>
      <c r="QKS1" s="281"/>
      <c r="QKT1" s="281"/>
      <c r="QKU1" s="281"/>
      <c r="QKV1" s="281"/>
      <c r="QKW1" s="281"/>
      <c r="QKX1" s="281"/>
      <c r="QKY1" s="281"/>
      <c r="QKZ1" s="281"/>
      <c r="QLA1" s="281"/>
      <c r="QLB1" s="281"/>
      <c r="QLC1" s="281"/>
      <c r="QLD1" s="281"/>
      <c r="QLE1" s="281"/>
      <c r="QLF1" s="281"/>
      <c r="QLG1" s="281"/>
      <c r="QLH1" s="281"/>
      <c r="QLI1" s="281"/>
      <c r="QLJ1" s="281"/>
      <c r="QLK1" s="281"/>
      <c r="QLL1" s="281"/>
      <c r="QLM1" s="281"/>
      <c r="QLN1" s="281"/>
      <c r="QLO1" s="281"/>
      <c r="QLP1" s="281"/>
      <c r="QLQ1" s="281"/>
      <c r="QLR1" s="281"/>
      <c r="QLS1" s="281"/>
      <c r="QLT1" s="281"/>
      <c r="QLU1" s="281"/>
      <c r="QLV1" s="281"/>
      <c r="QLW1" s="281"/>
      <c r="QLX1" s="281"/>
      <c r="QLY1" s="281"/>
      <c r="QLZ1" s="281"/>
      <c r="QMA1" s="281"/>
      <c r="QMB1" s="281"/>
      <c r="QMC1" s="281"/>
      <c r="QMD1" s="281"/>
      <c r="QME1" s="281"/>
      <c r="QMF1" s="281"/>
      <c r="QMG1" s="281"/>
      <c r="QMH1" s="281"/>
      <c r="QMI1" s="281"/>
      <c r="QMJ1" s="281"/>
      <c r="QMK1" s="281"/>
      <c r="QML1" s="281"/>
      <c r="QMM1" s="281"/>
      <c r="QMN1" s="281"/>
      <c r="QMO1" s="281"/>
      <c r="QMP1" s="281"/>
      <c r="QMQ1" s="281"/>
      <c r="QMR1" s="281"/>
      <c r="QMS1" s="281"/>
      <c r="QMT1" s="281"/>
      <c r="QMU1" s="281"/>
      <c r="QMV1" s="281"/>
      <c r="QMW1" s="281"/>
      <c r="QMX1" s="281"/>
      <c r="QMY1" s="281"/>
      <c r="QMZ1" s="281"/>
      <c r="QNA1" s="281"/>
      <c r="QNB1" s="281"/>
      <c r="QNC1" s="281"/>
      <c r="QND1" s="281"/>
      <c r="QNE1" s="281"/>
      <c r="QNF1" s="281"/>
      <c r="QNG1" s="281"/>
      <c r="QNH1" s="281"/>
      <c r="QNI1" s="281"/>
      <c r="QNJ1" s="281"/>
      <c r="QNK1" s="281"/>
      <c r="QNL1" s="281"/>
      <c r="QNM1" s="281"/>
      <c r="QNN1" s="281"/>
      <c r="QNO1" s="281"/>
      <c r="QNP1" s="281"/>
      <c r="QNQ1" s="281"/>
      <c r="QNR1" s="281"/>
      <c r="QNS1" s="281"/>
      <c r="QNT1" s="281"/>
      <c r="QNU1" s="281"/>
      <c r="QNV1" s="281"/>
      <c r="QNW1" s="281"/>
      <c r="QNX1" s="281"/>
      <c r="QNY1" s="281"/>
      <c r="QNZ1" s="281"/>
      <c r="QOA1" s="281"/>
      <c r="QOB1" s="281"/>
      <c r="QOC1" s="281"/>
      <c r="QOD1" s="281"/>
      <c r="QOE1" s="281"/>
      <c r="QOF1" s="281"/>
      <c r="QOG1" s="281"/>
      <c r="QOH1" s="281"/>
      <c r="QOI1" s="281"/>
      <c r="QOJ1" s="281"/>
      <c r="QOK1" s="281"/>
      <c r="QOL1" s="281"/>
      <c r="QOM1" s="281"/>
      <c r="QON1" s="281"/>
      <c r="QOO1" s="281"/>
      <c r="QOP1" s="281"/>
      <c r="QOQ1" s="281"/>
      <c r="QOR1" s="281"/>
      <c r="QOS1" s="281"/>
      <c r="QOT1" s="281"/>
      <c r="QOU1" s="281"/>
      <c r="QOV1" s="281"/>
      <c r="QOW1" s="281"/>
      <c r="QOX1" s="281"/>
      <c r="QOY1" s="281"/>
      <c r="QOZ1" s="281"/>
      <c r="QPA1" s="281"/>
      <c r="QPB1" s="281"/>
      <c r="QPC1" s="281"/>
      <c r="QPD1" s="281"/>
      <c r="QPE1" s="281"/>
      <c r="QPF1" s="281"/>
      <c r="QPG1" s="281"/>
      <c r="QPH1" s="281"/>
      <c r="QPI1" s="281"/>
      <c r="QPJ1" s="281"/>
      <c r="QPK1" s="281"/>
      <c r="QPL1" s="281"/>
      <c r="QPM1" s="281"/>
      <c r="QPN1" s="281"/>
      <c r="QPO1" s="281"/>
      <c r="QPP1" s="281"/>
      <c r="QPQ1" s="281"/>
      <c r="QPR1" s="281"/>
      <c r="QPS1" s="281"/>
      <c r="QPT1" s="281"/>
      <c r="QPU1" s="281"/>
      <c r="QPV1" s="281"/>
      <c r="QPW1" s="281"/>
      <c r="QPX1" s="281"/>
      <c r="QPY1" s="281"/>
      <c r="QPZ1" s="281"/>
      <c r="QQA1" s="281"/>
      <c r="QQB1" s="281"/>
      <c r="QQC1" s="281"/>
      <c r="QQD1" s="281"/>
      <c r="QQE1" s="281"/>
      <c r="QQF1" s="281"/>
      <c r="QQG1" s="281"/>
      <c r="QQH1" s="281"/>
      <c r="QQI1" s="281"/>
      <c r="QQJ1" s="281"/>
      <c r="QQK1" s="281"/>
      <c r="QQL1" s="281"/>
      <c r="QQM1" s="281"/>
      <c r="QQN1" s="281"/>
      <c r="QQO1" s="281"/>
      <c r="QQP1" s="281"/>
      <c r="QQQ1" s="281"/>
      <c r="QQR1" s="281"/>
      <c r="QQS1" s="281"/>
      <c r="QQT1" s="281"/>
      <c r="QQU1" s="281"/>
      <c r="QQV1" s="281"/>
      <c r="QQW1" s="281"/>
      <c r="QQX1" s="281"/>
      <c r="QQY1" s="281"/>
      <c r="QQZ1" s="281"/>
      <c r="QRA1" s="281"/>
      <c r="QRB1" s="281"/>
      <c r="QRC1" s="281"/>
      <c r="QRD1" s="281"/>
      <c r="QRE1" s="281"/>
      <c r="QRF1" s="281"/>
      <c r="QRG1" s="281"/>
      <c r="QRH1" s="281"/>
      <c r="QRI1" s="281"/>
      <c r="QRJ1" s="281"/>
      <c r="QRK1" s="281"/>
      <c r="QRL1" s="281"/>
      <c r="QRM1" s="281"/>
      <c r="QRN1" s="281"/>
      <c r="QRO1" s="281"/>
      <c r="QRP1" s="281"/>
      <c r="QRQ1" s="281"/>
      <c r="QRR1" s="281"/>
      <c r="QRS1" s="281"/>
      <c r="QRT1" s="281"/>
      <c r="QRU1" s="281"/>
      <c r="QRV1" s="281"/>
      <c r="QRW1" s="281"/>
      <c r="QRX1" s="281"/>
      <c r="QRY1" s="281"/>
      <c r="QRZ1" s="281"/>
      <c r="QSA1" s="281"/>
      <c r="QSB1" s="281"/>
      <c r="QSC1" s="281"/>
      <c r="QSD1" s="281"/>
      <c r="QSE1" s="281"/>
      <c r="QSF1" s="281"/>
      <c r="QSG1" s="281"/>
      <c r="QSH1" s="281"/>
      <c r="QSI1" s="281"/>
      <c r="QSJ1" s="281"/>
      <c r="QSK1" s="281"/>
      <c r="QSL1" s="281"/>
      <c r="QSM1" s="281"/>
      <c r="QSN1" s="281"/>
      <c r="QSO1" s="281"/>
      <c r="QSP1" s="281"/>
      <c r="QSQ1" s="281"/>
      <c r="QSR1" s="281"/>
      <c r="QSS1" s="281"/>
      <c r="QST1" s="281"/>
      <c r="QSU1" s="281"/>
      <c r="QSV1" s="281"/>
      <c r="QSW1" s="281"/>
      <c r="QSX1" s="281"/>
      <c r="QSY1" s="281"/>
      <c r="QSZ1" s="281"/>
      <c r="QTA1" s="281"/>
      <c r="QTB1" s="281"/>
      <c r="QTC1" s="281"/>
      <c r="QTD1" s="281"/>
      <c r="QTE1" s="281"/>
      <c r="QTF1" s="281"/>
      <c r="QTG1" s="281"/>
      <c r="QTH1" s="281"/>
      <c r="QTI1" s="281"/>
      <c r="QTJ1" s="281"/>
      <c r="QTK1" s="281"/>
      <c r="QTL1" s="281"/>
      <c r="QTM1" s="281"/>
      <c r="QTN1" s="281"/>
      <c r="QTO1" s="281"/>
      <c r="QTP1" s="281"/>
      <c r="QTQ1" s="281"/>
      <c r="QTR1" s="281"/>
      <c r="QTS1" s="281"/>
      <c r="QTT1" s="281"/>
      <c r="QTU1" s="281"/>
      <c r="QTV1" s="281"/>
      <c r="QTW1" s="281"/>
      <c r="QTX1" s="281"/>
      <c r="QTY1" s="281"/>
      <c r="QTZ1" s="281"/>
      <c r="QUA1" s="281"/>
      <c r="QUB1" s="281"/>
      <c r="QUC1" s="281"/>
      <c r="QUD1" s="281"/>
      <c r="QUE1" s="281"/>
      <c r="QUF1" s="281"/>
      <c r="QUG1" s="281"/>
      <c r="QUH1" s="281"/>
      <c r="QUI1" s="281"/>
      <c r="QUJ1" s="281"/>
      <c r="QUK1" s="281"/>
      <c r="QUL1" s="281"/>
      <c r="QUM1" s="281"/>
      <c r="QUN1" s="281"/>
      <c r="QUO1" s="281"/>
      <c r="QUP1" s="281"/>
      <c r="QUQ1" s="281"/>
      <c r="QUR1" s="281"/>
      <c r="QUS1" s="281"/>
      <c r="QUT1" s="281"/>
      <c r="QUU1" s="281"/>
      <c r="QUV1" s="281"/>
      <c r="QUW1" s="281"/>
      <c r="QUX1" s="281"/>
      <c r="QUY1" s="281"/>
      <c r="QUZ1" s="281"/>
      <c r="QVA1" s="281"/>
      <c r="QVB1" s="281"/>
      <c r="QVC1" s="281"/>
      <c r="QVD1" s="281"/>
      <c r="QVE1" s="281"/>
      <c r="QVF1" s="281"/>
      <c r="QVG1" s="281"/>
      <c r="QVH1" s="281"/>
      <c r="QVI1" s="281"/>
      <c r="QVJ1" s="281"/>
      <c r="QVK1" s="281"/>
      <c r="QVL1" s="281"/>
      <c r="QVM1" s="281"/>
      <c r="QVN1" s="281"/>
      <c r="QVO1" s="281"/>
      <c r="QVP1" s="281"/>
      <c r="QVQ1" s="281"/>
      <c r="QVR1" s="281"/>
      <c r="QVS1" s="281"/>
      <c r="QVT1" s="281"/>
      <c r="QVU1" s="281"/>
      <c r="QVV1" s="281"/>
      <c r="QVW1" s="281"/>
      <c r="QVX1" s="281"/>
      <c r="QVY1" s="281"/>
      <c r="QVZ1" s="281"/>
      <c r="QWA1" s="281"/>
      <c r="QWB1" s="281"/>
      <c r="QWC1" s="281"/>
      <c r="QWD1" s="281"/>
      <c r="QWE1" s="281"/>
      <c r="QWF1" s="281"/>
      <c r="QWG1" s="281"/>
      <c r="QWH1" s="281"/>
      <c r="QWI1" s="281"/>
      <c r="QWJ1" s="281"/>
      <c r="QWK1" s="281"/>
      <c r="QWL1" s="281"/>
      <c r="QWM1" s="281"/>
      <c r="QWN1" s="281"/>
      <c r="QWO1" s="281"/>
      <c r="QWP1" s="281"/>
      <c r="QWQ1" s="281"/>
      <c r="QWR1" s="281"/>
      <c r="QWS1" s="281"/>
      <c r="QWT1" s="281"/>
      <c r="QWU1" s="281"/>
      <c r="QWV1" s="281"/>
      <c r="QWW1" s="281"/>
      <c r="QWX1" s="281"/>
      <c r="QWY1" s="281"/>
      <c r="QWZ1" s="281"/>
      <c r="QXA1" s="281"/>
      <c r="QXB1" s="281"/>
      <c r="QXC1" s="281"/>
      <c r="QXD1" s="281"/>
      <c r="QXE1" s="281"/>
      <c r="QXF1" s="281"/>
      <c r="QXG1" s="281"/>
      <c r="QXH1" s="281"/>
      <c r="QXI1" s="281"/>
      <c r="QXJ1" s="281"/>
      <c r="QXK1" s="281"/>
      <c r="QXL1" s="281"/>
      <c r="QXM1" s="281"/>
      <c r="QXN1" s="281"/>
      <c r="QXO1" s="281"/>
      <c r="QXP1" s="281"/>
      <c r="QXQ1" s="281"/>
      <c r="QXR1" s="281"/>
      <c r="QXS1" s="281"/>
      <c r="QXT1" s="281"/>
      <c r="QXU1" s="281"/>
      <c r="QXV1" s="281"/>
      <c r="QXW1" s="281"/>
      <c r="QXX1" s="281"/>
      <c r="QXY1" s="281"/>
      <c r="QXZ1" s="281"/>
      <c r="QYA1" s="281"/>
      <c r="QYB1" s="281"/>
      <c r="QYC1" s="281"/>
      <c r="QYD1" s="281"/>
      <c r="QYE1" s="281"/>
      <c r="QYF1" s="281"/>
      <c r="QYG1" s="281"/>
      <c r="QYH1" s="281"/>
      <c r="QYI1" s="281"/>
      <c r="QYJ1" s="281"/>
      <c r="QYK1" s="281"/>
      <c r="QYL1" s="281"/>
      <c r="QYM1" s="281"/>
      <c r="QYN1" s="281"/>
      <c r="QYO1" s="281"/>
      <c r="QYP1" s="281"/>
      <c r="QYQ1" s="281"/>
      <c r="QYR1" s="281"/>
      <c r="QYS1" s="281"/>
      <c r="QYT1" s="281"/>
      <c r="QYU1" s="281"/>
      <c r="QYV1" s="281"/>
      <c r="QYW1" s="281"/>
      <c r="QYX1" s="281"/>
      <c r="QYY1" s="281"/>
      <c r="QYZ1" s="281"/>
      <c r="QZA1" s="281"/>
      <c r="QZB1" s="281"/>
      <c r="QZC1" s="281"/>
      <c r="QZD1" s="281"/>
      <c r="QZE1" s="281"/>
      <c r="QZF1" s="281"/>
      <c r="QZG1" s="281"/>
      <c r="QZH1" s="281"/>
      <c r="QZI1" s="281"/>
      <c r="QZJ1" s="281"/>
      <c r="QZK1" s="281"/>
      <c r="QZL1" s="281"/>
      <c r="QZM1" s="281"/>
      <c r="QZN1" s="281"/>
      <c r="QZO1" s="281"/>
      <c r="QZP1" s="281"/>
      <c r="QZQ1" s="281"/>
      <c r="QZR1" s="281"/>
      <c r="QZS1" s="281"/>
      <c r="QZT1" s="281"/>
      <c r="QZU1" s="281"/>
      <c r="QZV1" s="281"/>
      <c r="QZW1" s="281"/>
      <c r="QZX1" s="281"/>
      <c r="QZY1" s="281"/>
      <c r="QZZ1" s="281"/>
      <c r="RAA1" s="281"/>
      <c r="RAB1" s="281"/>
      <c r="RAC1" s="281"/>
      <c r="RAD1" s="281"/>
      <c r="RAE1" s="281"/>
      <c r="RAF1" s="281"/>
      <c r="RAG1" s="281"/>
      <c r="RAH1" s="281"/>
      <c r="RAI1" s="281"/>
      <c r="RAJ1" s="281"/>
      <c r="RAK1" s="281"/>
      <c r="RAL1" s="281"/>
      <c r="RAM1" s="281"/>
      <c r="RAN1" s="281"/>
      <c r="RAO1" s="281"/>
      <c r="RAP1" s="281"/>
      <c r="RAQ1" s="281"/>
      <c r="RAR1" s="281"/>
      <c r="RAS1" s="281"/>
      <c r="RAT1" s="281"/>
      <c r="RAU1" s="281"/>
      <c r="RAV1" s="281"/>
      <c r="RAW1" s="281"/>
      <c r="RAX1" s="281"/>
      <c r="RAY1" s="281"/>
      <c r="RAZ1" s="281"/>
      <c r="RBA1" s="281"/>
      <c r="RBB1" s="281"/>
      <c r="RBC1" s="281"/>
      <c r="RBD1" s="281"/>
      <c r="RBE1" s="281"/>
      <c r="RBF1" s="281"/>
      <c r="RBG1" s="281"/>
      <c r="RBH1" s="281"/>
      <c r="RBI1" s="281"/>
      <c r="RBJ1" s="281"/>
      <c r="RBK1" s="281"/>
      <c r="RBL1" s="281"/>
      <c r="RBM1" s="281"/>
      <c r="RBN1" s="281"/>
      <c r="RBO1" s="281"/>
      <c r="RBP1" s="281"/>
      <c r="RBQ1" s="281"/>
      <c r="RBR1" s="281"/>
      <c r="RBS1" s="281"/>
      <c r="RBT1" s="281"/>
      <c r="RBU1" s="281"/>
      <c r="RBV1" s="281"/>
      <c r="RBW1" s="281"/>
      <c r="RBX1" s="281"/>
      <c r="RBY1" s="281"/>
      <c r="RBZ1" s="281"/>
      <c r="RCA1" s="281"/>
      <c r="RCB1" s="281"/>
      <c r="RCC1" s="281"/>
      <c r="RCD1" s="281"/>
      <c r="RCE1" s="281"/>
      <c r="RCF1" s="281"/>
      <c r="RCG1" s="281"/>
      <c r="RCH1" s="281"/>
      <c r="RCI1" s="281"/>
      <c r="RCJ1" s="281"/>
      <c r="RCK1" s="281"/>
      <c r="RCL1" s="281"/>
      <c r="RCM1" s="281"/>
      <c r="RCN1" s="281"/>
      <c r="RCO1" s="281"/>
      <c r="RCP1" s="281"/>
      <c r="RCQ1" s="281"/>
      <c r="RCR1" s="281"/>
      <c r="RCS1" s="281"/>
      <c r="RCT1" s="281"/>
      <c r="RCU1" s="281"/>
      <c r="RCV1" s="281"/>
      <c r="RCW1" s="281"/>
      <c r="RCX1" s="281"/>
      <c r="RCY1" s="281"/>
      <c r="RCZ1" s="281"/>
      <c r="RDA1" s="281"/>
      <c r="RDB1" s="281"/>
      <c r="RDC1" s="281"/>
      <c r="RDD1" s="281"/>
      <c r="RDE1" s="281"/>
      <c r="RDF1" s="281"/>
      <c r="RDG1" s="281"/>
      <c r="RDH1" s="281"/>
      <c r="RDI1" s="281"/>
      <c r="RDJ1" s="281"/>
      <c r="RDK1" s="281"/>
      <c r="RDL1" s="281"/>
      <c r="RDM1" s="281"/>
      <c r="RDN1" s="281"/>
      <c r="RDO1" s="281"/>
      <c r="RDP1" s="281"/>
      <c r="RDQ1" s="281"/>
      <c r="RDR1" s="281"/>
      <c r="RDS1" s="281"/>
      <c r="RDT1" s="281"/>
      <c r="RDU1" s="281"/>
      <c r="RDV1" s="281"/>
      <c r="RDW1" s="281"/>
      <c r="RDX1" s="281"/>
      <c r="RDY1" s="281"/>
      <c r="RDZ1" s="281"/>
      <c r="REA1" s="281"/>
      <c r="REB1" s="281"/>
      <c r="REC1" s="281"/>
      <c r="RED1" s="281"/>
      <c r="REE1" s="281"/>
      <c r="REF1" s="281"/>
      <c r="REG1" s="281"/>
      <c r="REH1" s="281"/>
      <c r="REI1" s="281"/>
      <c r="REJ1" s="281"/>
      <c r="REK1" s="281"/>
      <c r="REL1" s="281"/>
      <c r="REM1" s="281"/>
      <c r="REN1" s="281"/>
      <c r="REO1" s="281"/>
      <c r="REP1" s="281"/>
      <c r="REQ1" s="281"/>
      <c r="RER1" s="281"/>
      <c r="RES1" s="281"/>
      <c r="RET1" s="281"/>
      <c r="REU1" s="281"/>
      <c r="REV1" s="281"/>
      <c r="REW1" s="281"/>
      <c r="REX1" s="281"/>
      <c r="REY1" s="281"/>
      <c r="REZ1" s="281"/>
      <c r="RFA1" s="281"/>
      <c r="RFB1" s="281"/>
      <c r="RFC1" s="281"/>
      <c r="RFD1" s="281"/>
      <c r="RFE1" s="281"/>
      <c r="RFF1" s="281"/>
      <c r="RFG1" s="281"/>
      <c r="RFH1" s="281"/>
      <c r="RFI1" s="281"/>
      <c r="RFJ1" s="281"/>
      <c r="RFK1" s="281"/>
      <c r="RFL1" s="281"/>
      <c r="RFM1" s="281"/>
      <c r="RFN1" s="281"/>
      <c r="RFO1" s="281"/>
      <c r="RFP1" s="281"/>
      <c r="RFQ1" s="281"/>
      <c r="RFR1" s="281"/>
      <c r="RFS1" s="281"/>
      <c r="RFT1" s="281"/>
      <c r="RFU1" s="281"/>
      <c r="RFV1" s="281"/>
      <c r="RFW1" s="281"/>
      <c r="RFX1" s="281"/>
      <c r="RFY1" s="281"/>
      <c r="RFZ1" s="281"/>
      <c r="RGA1" s="281"/>
      <c r="RGB1" s="281"/>
      <c r="RGC1" s="281"/>
      <c r="RGD1" s="281"/>
      <c r="RGE1" s="281"/>
      <c r="RGF1" s="281"/>
      <c r="RGG1" s="281"/>
      <c r="RGH1" s="281"/>
      <c r="RGI1" s="281"/>
      <c r="RGJ1" s="281"/>
      <c r="RGK1" s="281"/>
      <c r="RGL1" s="281"/>
      <c r="RGM1" s="281"/>
      <c r="RGN1" s="281"/>
      <c r="RGO1" s="281"/>
      <c r="RGP1" s="281"/>
      <c r="RGQ1" s="281"/>
      <c r="RGR1" s="281"/>
      <c r="RGS1" s="281"/>
      <c r="RGT1" s="281"/>
      <c r="RGU1" s="281"/>
      <c r="RGV1" s="281"/>
      <c r="RGW1" s="281"/>
      <c r="RGX1" s="281"/>
      <c r="RGY1" s="281"/>
      <c r="RGZ1" s="281"/>
      <c r="RHA1" s="281"/>
      <c r="RHB1" s="281"/>
      <c r="RHC1" s="281"/>
      <c r="RHD1" s="281"/>
      <c r="RHE1" s="281"/>
      <c r="RHF1" s="281"/>
      <c r="RHG1" s="281"/>
      <c r="RHH1" s="281"/>
      <c r="RHI1" s="281"/>
      <c r="RHJ1" s="281"/>
      <c r="RHK1" s="281"/>
      <c r="RHL1" s="281"/>
      <c r="RHM1" s="281"/>
      <c r="RHN1" s="281"/>
      <c r="RHO1" s="281"/>
      <c r="RHP1" s="281"/>
      <c r="RHQ1" s="281"/>
      <c r="RHR1" s="281"/>
      <c r="RHS1" s="281"/>
      <c r="RHT1" s="281"/>
      <c r="RHU1" s="281"/>
      <c r="RHV1" s="281"/>
      <c r="RHW1" s="281"/>
      <c r="RHX1" s="281"/>
      <c r="RHY1" s="281"/>
      <c r="RHZ1" s="281"/>
      <c r="RIA1" s="281"/>
      <c r="RIB1" s="281"/>
      <c r="RIC1" s="281"/>
      <c r="RID1" s="281"/>
      <c r="RIE1" s="281"/>
      <c r="RIF1" s="281"/>
      <c r="RIG1" s="281"/>
      <c r="RIH1" s="281"/>
      <c r="RII1" s="281"/>
      <c r="RIJ1" s="281"/>
      <c r="RIK1" s="281"/>
      <c r="RIL1" s="281"/>
      <c r="RIM1" s="281"/>
      <c r="RIN1" s="281"/>
      <c r="RIO1" s="281"/>
      <c r="RIP1" s="281"/>
      <c r="RIQ1" s="281"/>
      <c r="RIR1" s="281"/>
      <c r="RIS1" s="281"/>
      <c r="RIT1" s="281"/>
      <c r="RIU1" s="281"/>
      <c r="RIV1" s="281"/>
      <c r="RIW1" s="281"/>
      <c r="RIX1" s="281"/>
      <c r="RIY1" s="281"/>
      <c r="RIZ1" s="281"/>
      <c r="RJA1" s="281"/>
      <c r="RJB1" s="281"/>
      <c r="RJC1" s="281"/>
      <c r="RJD1" s="281"/>
      <c r="RJE1" s="281"/>
      <c r="RJF1" s="281"/>
      <c r="RJG1" s="281"/>
      <c r="RJH1" s="281"/>
      <c r="RJI1" s="281"/>
      <c r="RJJ1" s="281"/>
      <c r="RJK1" s="281"/>
      <c r="RJL1" s="281"/>
      <c r="RJM1" s="281"/>
      <c r="RJN1" s="281"/>
      <c r="RJO1" s="281"/>
      <c r="RJP1" s="281"/>
      <c r="RJQ1" s="281"/>
      <c r="RJR1" s="281"/>
      <c r="RJS1" s="281"/>
      <c r="RJT1" s="281"/>
      <c r="RJU1" s="281"/>
      <c r="RJV1" s="281"/>
      <c r="RJW1" s="281"/>
      <c r="RJX1" s="281"/>
      <c r="RJY1" s="281"/>
      <c r="RJZ1" s="281"/>
      <c r="RKA1" s="281"/>
      <c r="RKB1" s="281"/>
      <c r="RKC1" s="281"/>
      <c r="RKD1" s="281"/>
      <c r="RKE1" s="281"/>
      <c r="RKF1" s="281"/>
      <c r="RKG1" s="281"/>
      <c r="RKH1" s="281"/>
      <c r="RKI1" s="281"/>
      <c r="RKJ1" s="281"/>
      <c r="RKK1" s="281"/>
      <c r="RKL1" s="281"/>
      <c r="RKM1" s="281"/>
      <c r="RKN1" s="281"/>
      <c r="RKO1" s="281"/>
      <c r="RKP1" s="281"/>
      <c r="RKQ1" s="281"/>
      <c r="RKR1" s="281"/>
      <c r="RKS1" s="281"/>
      <c r="RKT1" s="281"/>
      <c r="RKU1" s="281"/>
      <c r="RKV1" s="281"/>
      <c r="RKW1" s="281"/>
      <c r="RKX1" s="281"/>
      <c r="RKY1" s="281"/>
      <c r="RKZ1" s="281"/>
      <c r="RLA1" s="281"/>
      <c r="RLB1" s="281"/>
      <c r="RLC1" s="281"/>
      <c r="RLD1" s="281"/>
      <c r="RLE1" s="281"/>
      <c r="RLF1" s="281"/>
      <c r="RLG1" s="281"/>
      <c r="RLH1" s="281"/>
      <c r="RLI1" s="281"/>
      <c r="RLJ1" s="281"/>
      <c r="RLK1" s="281"/>
      <c r="RLL1" s="281"/>
      <c r="RLM1" s="281"/>
      <c r="RLN1" s="281"/>
      <c r="RLO1" s="281"/>
      <c r="RLP1" s="281"/>
      <c r="RLQ1" s="281"/>
      <c r="RLR1" s="281"/>
      <c r="RLS1" s="281"/>
      <c r="RLT1" s="281"/>
      <c r="RLU1" s="281"/>
      <c r="RLV1" s="281"/>
      <c r="RLW1" s="281"/>
      <c r="RLX1" s="281"/>
      <c r="RLY1" s="281"/>
      <c r="RLZ1" s="281"/>
      <c r="RMA1" s="281"/>
      <c r="RMB1" s="281"/>
      <c r="RMC1" s="281"/>
      <c r="RMD1" s="281"/>
      <c r="RME1" s="281"/>
      <c r="RMF1" s="281"/>
      <c r="RMG1" s="281"/>
      <c r="RMH1" s="281"/>
      <c r="RMI1" s="281"/>
      <c r="RMJ1" s="281"/>
      <c r="RMK1" s="281"/>
      <c r="RML1" s="281"/>
      <c r="RMM1" s="281"/>
      <c r="RMN1" s="281"/>
      <c r="RMO1" s="281"/>
      <c r="RMP1" s="281"/>
      <c r="RMQ1" s="281"/>
      <c r="RMR1" s="281"/>
      <c r="RMS1" s="281"/>
      <c r="RMT1" s="281"/>
      <c r="RMU1" s="281"/>
      <c r="RMV1" s="281"/>
      <c r="RMW1" s="281"/>
      <c r="RMX1" s="281"/>
      <c r="RMY1" s="281"/>
      <c r="RMZ1" s="281"/>
      <c r="RNA1" s="281"/>
      <c r="RNB1" s="281"/>
      <c r="RNC1" s="281"/>
      <c r="RND1" s="281"/>
      <c r="RNE1" s="281"/>
      <c r="RNF1" s="281"/>
      <c r="RNG1" s="281"/>
      <c r="RNH1" s="281"/>
      <c r="RNI1" s="281"/>
      <c r="RNJ1" s="281"/>
      <c r="RNK1" s="281"/>
      <c r="RNL1" s="281"/>
      <c r="RNM1" s="281"/>
      <c r="RNN1" s="281"/>
      <c r="RNO1" s="281"/>
      <c r="RNP1" s="281"/>
      <c r="RNQ1" s="281"/>
      <c r="RNR1" s="281"/>
      <c r="RNS1" s="281"/>
      <c r="RNT1" s="281"/>
      <c r="RNU1" s="281"/>
      <c r="RNV1" s="281"/>
      <c r="RNW1" s="281"/>
      <c r="RNX1" s="281"/>
      <c r="RNY1" s="281"/>
      <c r="RNZ1" s="281"/>
      <c r="ROA1" s="281"/>
      <c r="ROB1" s="281"/>
      <c r="ROC1" s="281"/>
      <c r="ROD1" s="281"/>
      <c r="ROE1" s="281"/>
      <c r="ROF1" s="281"/>
      <c r="ROG1" s="281"/>
      <c r="ROH1" s="281"/>
      <c r="ROI1" s="281"/>
      <c r="ROJ1" s="281"/>
      <c r="ROK1" s="281"/>
      <c r="ROL1" s="281"/>
      <c r="ROM1" s="281"/>
      <c r="RON1" s="281"/>
      <c r="ROO1" s="281"/>
      <c r="ROP1" s="281"/>
      <c r="ROQ1" s="281"/>
      <c r="ROR1" s="281"/>
      <c r="ROS1" s="281"/>
      <c r="ROT1" s="281"/>
      <c r="ROU1" s="281"/>
      <c r="ROV1" s="281"/>
      <c r="ROW1" s="281"/>
      <c r="ROX1" s="281"/>
      <c r="ROY1" s="281"/>
      <c r="ROZ1" s="281"/>
      <c r="RPA1" s="281"/>
      <c r="RPB1" s="281"/>
      <c r="RPC1" s="281"/>
      <c r="RPD1" s="281"/>
      <c r="RPE1" s="281"/>
      <c r="RPF1" s="281"/>
      <c r="RPG1" s="281"/>
      <c r="RPH1" s="281"/>
      <c r="RPI1" s="281"/>
      <c r="RPJ1" s="281"/>
      <c r="RPK1" s="281"/>
      <c r="RPL1" s="281"/>
      <c r="RPM1" s="281"/>
      <c r="RPN1" s="281"/>
      <c r="RPO1" s="281"/>
      <c r="RPP1" s="281"/>
      <c r="RPQ1" s="281"/>
      <c r="RPR1" s="281"/>
      <c r="RPS1" s="281"/>
      <c r="RPT1" s="281"/>
      <c r="RPU1" s="281"/>
      <c r="RPV1" s="281"/>
      <c r="RPW1" s="281"/>
      <c r="RPX1" s="281"/>
      <c r="RPY1" s="281"/>
      <c r="RPZ1" s="281"/>
      <c r="RQA1" s="281"/>
      <c r="RQB1" s="281"/>
      <c r="RQC1" s="281"/>
      <c r="RQD1" s="281"/>
      <c r="RQE1" s="281"/>
      <c r="RQF1" s="281"/>
      <c r="RQG1" s="281"/>
      <c r="RQH1" s="281"/>
      <c r="RQI1" s="281"/>
      <c r="RQJ1" s="281"/>
      <c r="RQK1" s="281"/>
      <c r="RQL1" s="281"/>
      <c r="RQM1" s="281"/>
      <c r="RQN1" s="281"/>
      <c r="RQO1" s="281"/>
      <c r="RQP1" s="281"/>
      <c r="RQQ1" s="281"/>
      <c r="RQR1" s="281"/>
      <c r="RQS1" s="281"/>
      <c r="RQT1" s="281"/>
      <c r="RQU1" s="281"/>
      <c r="RQV1" s="281"/>
      <c r="RQW1" s="281"/>
      <c r="RQX1" s="281"/>
      <c r="RQY1" s="281"/>
      <c r="RQZ1" s="281"/>
      <c r="RRA1" s="281"/>
      <c r="RRB1" s="281"/>
      <c r="RRC1" s="281"/>
      <c r="RRD1" s="281"/>
      <c r="RRE1" s="281"/>
      <c r="RRF1" s="281"/>
      <c r="RRG1" s="281"/>
      <c r="RRH1" s="281"/>
      <c r="RRI1" s="281"/>
      <c r="RRJ1" s="281"/>
      <c r="RRK1" s="281"/>
      <c r="RRL1" s="281"/>
      <c r="RRM1" s="281"/>
      <c r="RRN1" s="281"/>
      <c r="RRO1" s="281"/>
      <c r="RRP1" s="281"/>
      <c r="RRQ1" s="281"/>
      <c r="RRR1" s="281"/>
      <c r="RRS1" s="281"/>
      <c r="RRT1" s="281"/>
      <c r="RRU1" s="281"/>
      <c r="RRV1" s="281"/>
      <c r="RRW1" s="281"/>
      <c r="RRX1" s="281"/>
      <c r="RRY1" s="281"/>
      <c r="RRZ1" s="281"/>
      <c r="RSA1" s="281"/>
      <c r="RSB1" s="281"/>
      <c r="RSC1" s="281"/>
      <c r="RSD1" s="281"/>
      <c r="RSE1" s="281"/>
      <c r="RSF1" s="281"/>
      <c r="RSG1" s="281"/>
      <c r="RSH1" s="281"/>
      <c r="RSI1" s="281"/>
      <c r="RSJ1" s="281"/>
      <c r="RSK1" s="281"/>
      <c r="RSL1" s="281"/>
      <c r="RSM1" s="281"/>
      <c r="RSN1" s="281"/>
      <c r="RSO1" s="281"/>
      <c r="RSP1" s="281"/>
      <c r="RSQ1" s="281"/>
      <c r="RSR1" s="281"/>
      <c r="RSS1" s="281"/>
      <c r="RST1" s="281"/>
      <c r="RSU1" s="281"/>
      <c r="RSV1" s="281"/>
      <c r="RSW1" s="281"/>
      <c r="RSX1" s="281"/>
      <c r="RSY1" s="281"/>
      <c r="RSZ1" s="281"/>
      <c r="RTA1" s="281"/>
      <c r="RTB1" s="281"/>
      <c r="RTC1" s="281"/>
      <c r="RTD1" s="281"/>
      <c r="RTE1" s="281"/>
      <c r="RTF1" s="281"/>
      <c r="RTG1" s="281"/>
      <c r="RTH1" s="281"/>
      <c r="RTI1" s="281"/>
      <c r="RTJ1" s="281"/>
      <c r="RTK1" s="281"/>
      <c r="RTL1" s="281"/>
      <c r="RTM1" s="281"/>
      <c r="RTN1" s="281"/>
      <c r="RTO1" s="281"/>
      <c r="RTP1" s="281"/>
      <c r="RTQ1" s="281"/>
      <c r="RTR1" s="281"/>
      <c r="RTS1" s="281"/>
      <c r="RTT1" s="281"/>
      <c r="RTU1" s="281"/>
      <c r="RTV1" s="281"/>
      <c r="RTW1" s="281"/>
      <c r="RTX1" s="281"/>
      <c r="RTY1" s="281"/>
      <c r="RTZ1" s="281"/>
      <c r="RUA1" s="281"/>
      <c r="RUB1" s="281"/>
      <c r="RUC1" s="281"/>
      <c r="RUD1" s="281"/>
      <c r="RUE1" s="281"/>
      <c r="RUF1" s="281"/>
      <c r="RUG1" s="281"/>
      <c r="RUH1" s="281"/>
      <c r="RUI1" s="281"/>
      <c r="RUJ1" s="281"/>
      <c r="RUK1" s="281"/>
      <c r="RUL1" s="281"/>
      <c r="RUM1" s="281"/>
      <c r="RUN1" s="281"/>
      <c r="RUO1" s="281"/>
      <c r="RUP1" s="281"/>
      <c r="RUQ1" s="281"/>
      <c r="RUR1" s="281"/>
      <c r="RUS1" s="281"/>
      <c r="RUT1" s="281"/>
      <c r="RUU1" s="281"/>
      <c r="RUV1" s="281"/>
      <c r="RUW1" s="281"/>
      <c r="RUX1" s="281"/>
      <c r="RUY1" s="281"/>
      <c r="RUZ1" s="281"/>
      <c r="RVA1" s="281"/>
      <c r="RVB1" s="281"/>
      <c r="RVC1" s="281"/>
      <c r="RVD1" s="281"/>
      <c r="RVE1" s="281"/>
      <c r="RVF1" s="281"/>
      <c r="RVG1" s="281"/>
      <c r="RVH1" s="281"/>
      <c r="RVI1" s="281"/>
      <c r="RVJ1" s="281"/>
      <c r="RVK1" s="281"/>
      <c r="RVL1" s="281"/>
      <c r="RVM1" s="281"/>
      <c r="RVN1" s="281"/>
      <c r="RVO1" s="281"/>
      <c r="RVP1" s="281"/>
      <c r="RVQ1" s="281"/>
      <c r="RVR1" s="281"/>
      <c r="RVS1" s="281"/>
      <c r="RVT1" s="281"/>
      <c r="RVU1" s="281"/>
      <c r="RVV1" s="281"/>
      <c r="RVW1" s="281"/>
      <c r="RVX1" s="281"/>
      <c r="RVY1" s="281"/>
      <c r="RVZ1" s="281"/>
      <c r="RWA1" s="281"/>
      <c r="RWB1" s="281"/>
      <c r="RWC1" s="281"/>
      <c r="RWD1" s="281"/>
      <c r="RWE1" s="281"/>
      <c r="RWF1" s="281"/>
      <c r="RWG1" s="281"/>
      <c r="RWH1" s="281"/>
      <c r="RWI1" s="281"/>
      <c r="RWJ1" s="281"/>
      <c r="RWK1" s="281"/>
      <c r="RWL1" s="281"/>
      <c r="RWM1" s="281"/>
      <c r="RWN1" s="281"/>
      <c r="RWO1" s="281"/>
      <c r="RWP1" s="281"/>
      <c r="RWQ1" s="281"/>
      <c r="RWR1" s="281"/>
      <c r="RWS1" s="281"/>
      <c r="RWT1" s="281"/>
      <c r="RWU1" s="281"/>
      <c r="RWV1" s="281"/>
      <c r="RWW1" s="281"/>
      <c r="RWX1" s="281"/>
      <c r="RWY1" s="281"/>
      <c r="RWZ1" s="281"/>
      <c r="RXA1" s="281"/>
      <c r="RXB1" s="281"/>
      <c r="RXC1" s="281"/>
      <c r="RXD1" s="281"/>
      <c r="RXE1" s="281"/>
      <c r="RXF1" s="281"/>
      <c r="RXG1" s="281"/>
      <c r="RXH1" s="281"/>
      <c r="RXI1" s="281"/>
      <c r="RXJ1" s="281"/>
      <c r="RXK1" s="281"/>
      <c r="RXL1" s="281"/>
      <c r="RXM1" s="281"/>
      <c r="RXN1" s="281"/>
      <c r="RXO1" s="281"/>
      <c r="RXP1" s="281"/>
      <c r="RXQ1" s="281"/>
      <c r="RXR1" s="281"/>
      <c r="RXS1" s="281"/>
      <c r="RXT1" s="281"/>
      <c r="RXU1" s="281"/>
      <c r="RXV1" s="281"/>
      <c r="RXW1" s="281"/>
      <c r="RXX1" s="281"/>
      <c r="RXY1" s="281"/>
      <c r="RXZ1" s="281"/>
      <c r="RYA1" s="281"/>
      <c r="RYB1" s="281"/>
      <c r="RYC1" s="281"/>
      <c r="RYD1" s="281"/>
      <c r="RYE1" s="281"/>
      <c r="RYF1" s="281"/>
      <c r="RYG1" s="281"/>
      <c r="RYH1" s="281"/>
      <c r="RYI1" s="281"/>
      <c r="RYJ1" s="281"/>
      <c r="RYK1" s="281"/>
      <c r="RYL1" s="281"/>
      <c r="RYM1" s="281"/>
      <c r="RYN1" s="281"/>
      <c r="RYO1" s="281"/>
      <c r="RYP1" s="281"/>
      <c r="RYQ1" s="281"/>
      <c r="RYR1" s="281"/>
      <c r="RYS1" s="281"/>
      <c r="RYT1" s="281"/>
      <c r="RYU1" s="281"/>
      <c r="RYV1" s="281"/>
      <c r="RYW1" s="281"/>
      <c r="RYX1" s="281"/>
      <c r="RYY1" s="281"/>
      <c r="RYZ1" s="281"/>
      <c r="RZA1" s="281"/>
      <c r="RZB1" s="281"/>
      <c r="RZC1" s="281"/>
      <c r="RZD1" s="281"/>
      <c r="RZE1" s="281"/>
      <c r="RZF1" s="281"/>
      <c r="RZG1" s="281"/>
      <c r="RZH1" s="281"/>
      <c r="RZI1" s="281"/>
      <c r="RZJ1" s="281"/>
      <c r="RZK1" s="281"/>
      <c r="RZL1" s="281"/>
      <c r="RZM1" s="281"/>
      <c r="RZN1" s="281"/>
      <c r="RZO1" s="281"/>
      <c r="RZP1" s="281"/>
      <c r="RZQ1" s="281"/>
      <c r="RZR1" s="281"/>
      <c r="RZS1" s="281"/>
      <c r="RZT1" s="281"/>
      <c r="RZU1" s="281"/>
      <c r="RZV1" s="281"/>
      <c r="RZW1" s="281"/>
      <c r="RZX1" s="281"/>
      <c r="RZY1" s="281"/>
      <c r="RZZ1" s="281"/>
      <c r="SAA1" s="281"/>
      <c r="SAB1" s="281"/>
      <c r="SAC1" s="281"/>
      <c r="SAD1" s="281"/>
      <c r="SAE1" s="281"/>
      <c r="SAF1" s="281"/>
      <c r="SAG1" s="281"/>
      <c r="SAH1" s="281"/>
      <c r="SAI1" s="281"/>
      <c r="SAJ1" s="281"/>
      <c r="SAK1" s="281"/>
      <c r="SAL1" s="281"/>
      <c r="SAM1" s="281"/>
      <c r="SAN1" s="281"/>
      <c r="SAO1" s="281"/>
      <c r="SAP1" s="281"/>
      <c r="SAQ1" s="281"/>
      <c r="SAR1" s="281"/>
      <c r="SAS1" s="281"/>
      <c r="SAT1" s="281"/>
      <c r="SAU1" s="281"/>
      <c r="SAV1" s="281"/>
      <c r="SAW1" s="281"/>
      <c r="SAX1" s="281"/>
      <c r="SAY1" s="281"/>
      <c r="SAZ1" s="281"/>
      <c r="SBA1" s="281"/>
      <c r="SBB1" s="281"/>
      <c r="SBC1" s="281"/>
      <c r="SBD1" s="281"/>
      <c r="SBE1" s="281"/>
      <c r="SBF1" s="281"/>
      <c r="SBG1" s="281"/>
      <c r="SBH1" s="281"/>
      <c r="SBI1" s="281"/>
      <c r="SBJ1" s="281"/>
      <c r="SBK1" s="281"/>
      <c r="SBL1" s="281"/>
      <c r="SBM1" s="281"/>
      <c r="SBN1" s="281"/>
      <c r="SBO1" s="281"/>
      <c r="SBP1" s="281"/>
      <c r="SBQ1" s="281"/>
      <c r="SBR1" s="281"/>
      <c r="SBS1" s="281"/>
      <c r="SBT1" s="281"/>
      <c r="SBU1" s="281"/>
      <c r="SBV1" s="281"/>
      <c r="SBW1" s="281"/>
      <c r="SBX1" s="281"/>
      <c r="SBY1" s="281"/>
      <c r="SBZ1" s="281"/>
      <c r="SCA1" s="281"/>
      <c r="SCB1" s="281"/>
      <c r="SCC1" s="281"/>
      <c r="SCD1" s="281"/>
      <c r="SCE1" s="281"/>
      <c r="SCF1" s="281"/>
      <c r="SCG1" s="281"/>
      <c r="SCH1" s="281"/>
      <c r="SCI1" s="281"/>
      <c r="SCJ1" s="281"/>
      <c r="SCK1" s="281"/>
      <c r="SCL1" s="281"/>
      <c r="SCM1" s="281"/>
      <c r="SCN1" s="281"/>
      <c r="SCO1" s="281"/>
      <c r="SCP1" s="281"/>
      <c r="SCQ1" s="281"/>
      <c r="SCR1" s="281"/>
      <c r="SCS1" s="281"/>
      <c r="SCT1" s="281"/>
      <c r="SCU1" s="281"/>
      <c r="SCV1" s="281"/>
      <c r="SCW1" s="281"/>
      <c r="SCX1" s="281"/>
      <c r="SCY1" s="281"/>
      <c r="SCZ1" s="281"/>
      <c r="SDA1" s="281"/>
      <c r="SDB1" s="281"/>
      <c r="SDC1" s="281"/>
      <c r="SDD1" s="281"/>
      <c r="SDE1" s="281"/>
      <c r="SDF1" s="281"/>
      <c r="SDG1" s="281"/>
      <c r="SDH1" s="281"/>
      <c r="SDI1" s="281"/>
      <c r="SDJ1" s="281"/>
      <c r="SDK1" s="281"/>
      <c r="SDL1" s="281"/>
      <c r="SDM1" s="281"/>
      <c r="SDN1" s="281"/>
      <c r="SDO1" s="281"/>
      <c r="SDP1" s="281"/>
      <c r="SDQ1" s="281"/>
      <c r="SDR1" s="281"/>
      <c r="SDS1" s="281"/>
      <c r="SDT1" s="281"/>
      <c r="SDU1" s="281"/>
      <c r="SDV1" s="281"/>
      <c r="SDW1" s="281"/>
      <c r="SDX1" s="281"/>
      <c r="SDY1" s="281"/>
      <c r="SDZ1" s="281"/>
      <c r="SEA1" s="281"/>
      <c r="SEB1" s="281"/>
      <c r="SEC1" s="281"/>
      <c r="SED1" s="281"/>
      <c r="SEE1" s="281"/>
      <c r="SEF1" s="281"/>
      <c r="SEG1" s="281"/>
      <c r="SEH1" s="281"/>
      <c r="SEI1" s="281"/>
      <c r="SEJ1" s="281"/>
      <c r="SEK1" s="281"/>
      <c r="SEL1" s="281"/>
      <c r="SEM1" s="281"/>
      <c r="SEN1" s="281"/>
      <c r="SEO1" s="281"/>
      <c r="SEP1" s="281"/>
      <c r="SEQ1" s="281"/>
      <c r="SER1" s="281"/>
      <c r="SES1" s="281"/>
      <c r="SET1" s="281"/>
      <c r="SEU1" s="281"/>
      <c r="SEV1" s="281"/>
      <c r="SEW1" s="281"/>
      <c r="SEX1" s="281"/>
      <c r="SEY1" s="281"/>
      <c r="SEZ1" s="281"/>
      <c r="SFA1" s="281"/>
      <c r="SFB1" s="281"/>
      <c r="SFC1" s="281"/>
      <c r="SFD1" s="281"/>
      <c r="SFE1" s="281"/>
      <c r="SFF1" s="281"/>
      <c r="SFG1" s="281"/>
      <c r="SFH1" s="281"/>
      <c r="SFI1" s="281"/>
      <c r="SFJ1" s="281"/>
      <c r="SFK1" s="281"/>
      <c r="SFL1" s="281"/>
      <c r="SFM1" s="281"/>
      <c r="SFN1" s="281"/>
      <c r="SFO1" s="281"/>
      <c r="SFP1" s="281"/>
      <c r="SFQ1" s="281"/>
      <c r="SFR1" s="281"/>
      <c r="SFS1" s="281"/>
      <c r="SFT1" s="281"/>
      <c r="SFU1" s="281"/>
      <c r="SFV1" s="281"/>
      <c r="SFW1" s="281"/>
      <c r="SFX1" s="281"/>
      <c r="SFY1" s="281"/>
      <c r="SFZ1" s="281"/>
      <c r="SGA1" s="281"/>
      <c r="SGB1" s="281"/>
      <c r="SGC1" s="281"/>
      <c r="SGD1" s="281"/>
      <c r="SGE1" s="281"/>
      <c r="SGF1" s="281"/>
      <c r="SGG1" s="281"/>
      <c r="SGH1" s="281"/>
      <c r="SGI1" s="281"/>
      <c r="SGJ1" s="281"/>
      <c r="SGK1" s="281"/>
      <c r="SGL1" s="281"/>
      <c r="SGM1" s="281"/>
      <c r="SGN1" s="281"/>
      <c r="SGO1" s="281"/>
      <c r="SGP1" s="281"/>
      <c r="SGQ1" s="281"/>
      <c r="SGR1" s="281"/>
      <c r="SGS1" s="281"/>
      <c r="SGT1" s="281"/>
      <c r="SGU1" s="281"/>
      <c r="SGV1" s="281"/>
      <c r="SGW1" s="281"/>
      <c r="SGX1" s="281"/>
      <c r="SGY1" s="281"/>
      <c r="SGZ1" s="281"/>
      <c r="SHA1" s="281"/>
      <c r="SHB1" s="281"/>
      <c r="SHC1" s="281"/>
      <c r="SHD1" s="281"/>
      <c r="SHE1" s="281"/>
      <c r="SHF1" s="281"/>
      <c r="SHG1" s="281"/>
      <c r="SHH1" s="281"/>
      <c r="SHI1" s="281"/>
      <c r="SHJ1" s="281"/>
      <c r="SHK1" s="281"/>
      <c r="SHL1" s="281"/>
      <c r="SHM1" s="281"/>
      <c r="SHN1" s="281"/>
      <c r="SHO1" s="281"/>
      <c r="SHP1" s="281"/>
      <c r="SHQ1" s="281"/>
      <c r="SHR1" s="281"/>
      <c r="SHS1" s="281"/>
      <c r="SHT1" s="281"/>
      <c r="SHU1" s="281"/>
      <c r="SHV1" s="281"/>
      <c r="SHW1" s="281"/>
      <c r="SHX1" s="281"/>
      <c r="SHY1" s="281"/>
      <c r="SHZ1" s="281"/>
      <c r="SIA1" s="281"/>
      <c r="SIB1" s="281"/>
      <c r="SIC1" s="281"/>
      <c r="SID1" s="281"/>
      <c r="SIE1" s="281"/>
      <c r="SIF1" s="281"/>
      <c r="SIG1" s="281"/>
      <c r="SIH1" s="281"/>
      <c r="SII1" s="281"/>
      <c r="SIJ1" s="281"/>
      <c r="SIK1" s="281"/>
      <c r="SIL1" s="281"/>
      <c r="SIM1" s="281"/>
      <c r="SIN1" s="281"/>
      <c r="SIO1" s="281"/>
      <c r="SIP1" s="281"/>
      <c r="SIQ1" s="281"/>
      <c r="SIR1" s="281"/>
      <c r="SIS1" s="281"/>
      <c r="SIT1" s="281"/>
      <c r="SIU1" s="281"/>
      <c r="SIV1" s="281"/>
      <c r="SIW1" s="281"/>
      <c r="SIX1" s="281"/>
      <c r="SIY1" s="281"/>
      <c r="SIZ1" s="281"/>
      <c r="SJA1" s="281"/>
      <c r="SJB1" s="281"/>
      <c r="SJC1" s="281"/>
      <c r="SJD1" s="281"/>
      <c r="SJE1" s="281"/>
      <c r="SJF1" s="281"/>
      <c r="SJG1" s="281"/>
      <c r="SJH1" s="281"/>
      <c r="SJI1" s="281"/>
      <c r="SJJ1" s="281"/>
      <c r="SJK1" s="281"/>
      <c r="SJL1" s="281"/>
      <c r="SJM1" s="281"/>
      <c r="SJN1" s="281"/>
      <c r="SJO1" s="281"/>
      <c r="SJP1" s="281"/>
      <c r="SJQ1" s="281"/>
      <c r="SJR1" s="281"/>
      <c r="SJS1" s="281"/>
      <c r="SJT1" s="281"/>
      <c r="SJU1" s="281"/>
      <c r="SJV1" s="281"/>
      <c r="SJW1" s="281"/>
      <c r="SJX1" s="281"/>
      <c r="SJY1" s="281"/>
      <c r="SJZ1" s="281"/>
      <c r="SKA1" s="281"/>
      <c r="SKB1" s="281"/>
      <c r="SKC1" s="281"/>
      <c r="SKD1" s="281"/>
      <c r="SKE1" s="281"/>
      <c r="SKF1" s="281"/>
      <c r="SKG1" s="281"/>
      <c r="SKH1" s="281"/>
      <c r="SKI1" s="281"/>
      <c r="SKJ1" s="281"/>
      <c r="SKK1" s="281"/>
      <c r="SKL1" s="281"/>
      <c r="SKM1" s="281"/>
      <c r="SKN1" s="281"/>
      <c r="SKO1" s="281"/>
      <c r="SKP1" s="281"/>
      <c r="SKQ1" s="281"/>
      <c r="SKR1" s="281"/>
      <c r="SKS1" s="281"/>
      <c r="SKT1" s="281"/>
      <c r="SKU1" s="281"/>
      <c r="SKV1" s="281"/>
      <c r="SKW1" s="281"/>
      <c r="SKX1" s="281"/>
      <c r="SKY1" s="281"/>
      <c r="SKZ1" s="281"/>
      <c r="SLA1" s="281"/>
      <c r="SLB1" s="281"/>
      <c r="SLC1" s="281"/>
      <c r="SLD1" s="281"/>
      <c r="SLE1" s="281"/>
      <c r="SLF1" s="281"/>
      <c r="SLG1" s="281"/>
      <c r="SLH1" s="281"/>
      <c r="SLI1" s="281"/>
      <c r="SLJ1" s="281"/>
      <c r="SLK1" s="281"/>
      <c r="SLL1" s="281"/>
      <c r="SLM1" s="281"/>
      <c r="SLN1" s="281"/>
      <c r="SLO1" s="281"/>
      <c r="SLP1" s="281"/>
      <c r="SLQ1" s="281"/>
      <c r="SLR1" s="281"/>
      <c r="SLS1" s="281"/>
      <c r="SLT1" s="281"/>
      <c r="SLU1" s="281"/>
      <c r="SLV1" s="281"/>
      <c r="SLW1" s="281"/>
      <c r="SLX1" s="281"/>
      <c r="SLY1" s="281"/>
      <c r="SLZ1" s="281"/>
      <c r="SMA1" s="281"/>
      <c r="SMB1" s="281"/>
      <c r="SMC1" s="281"/>
      <c r="SMD1" s="281"/>
      <c r="SME1" s="281"/>
      <c r="SMF1" s="281"/>
      <c r="SMG1" s="281"/>
      <c r="SMH1" s="281"/>
      <c r="SMI1" s="281"/>
      <c r="SMJ1" s="281"/>
      <c r="SMK1" s="281"/>
      <c r="SML1" s="281"/>
      <c r="SMM1" s="281"/>
      <c r="SMN1" s="281"/>
      <c r="SMO1" s="281"/>
      <c r="SMP1" s="281"/>
      <c r="SMQ1" s="281"/>
      <c r="SMR1" s="281"/>
      <c r="SMS1" s="281"/>
      <c r="SMT1" s="281"/>
      <c r="SMU1" s="281"/>
      <c r="SMV1" s="281"/>
      <c r="SMW1" s="281"/>
      <c r="SMX1" s="281"/>
      <c r="SMY1" s="281"/>
      <c r="SMZ1" s="281"/>
      <c r="SNA1" s="281"/>
      <c r="SNB1" s="281"/>
      <c r="SNC1" s="281"/>
      <c r="SND1" s="281"/>
      <c r="SNE1" s="281"/>
      <c r="SNF1" s="281"/>
      <c r="SNG1" s="281"/>
      <c r="SNH1" s="281"/>
      <c r="SNI1" s="281"/>
      <c r="SNJ1" s="281"/>
      <c r="SNK1" s="281"/>
      <c r="SNL1" s="281"/>
      <c r="SNM1" s="281"/>
      <c r="SNN1" s="281"/>
      <c r="SNO1" s="281"/>
      <c r="SNP1" s="281"/>
      <c r="SNQ1" s="281"/>
      <c r="SNR1" s="281"/>
      <c r="SNS1" s="281"/>
      <c r="SNT1" s="281"/>
      <c r="SNU1" s="281"/>
      <c r="SNV1" s="281"/>
      <c r="SNW1" s="281"/>
      <c r="SNX1" s="281"/>
      <c r="SNY1" s="281"/>
      <c r="SNZ1" s="281"/>
      <c r="SOA1" s="281"/>
      <c r="SOB1" s="281"/>
      <c r="SOC1" s="281"/>
      <c r="SOD1" s="281"/>
      <c r="SOE1" s="281"/>
      <c r="SOF1" s="281"/>
      <c r="SOG1" s="281"/>
      <c r="SOH1" s="281"/>
      <c r="SOI1" s="281"/>
      <c r="SOJ1" s="281"/>
      <c r="SOK1" s="281"/>
      <c r="SOL1" s="281"/>
      <c r="SOM1" s="281"/>
      <c r="SON1" s="281"/>
      <c r="SOO1" s="281"/>
      <c r="SOP1" s="281"/>
      <c r="SOQ1" s="281"/>
      <c r="SOR1" s="281"/>
      <c r="SOS1" s="281"/>
      <c r="SOT1" s="281"/>
      <c r="SOU1" s="281"/>
      <c r="SOV1" s="281"/>
      <c r="SOW1" s="281"/>
      <c r="SOX1" s="281"/>
      <c r="SOY1" s="281"/>
      <c r="SOZ1" s="281"/>
      <c r="SPA1" s="281"/>
      <c r="SPB1" s="281"/>
      <c r="SPC1" s="281"/>
      <c r="SPD1" s="281"/>
      <c r="SPE1" s="281"/>
      <c r="SPF1" s="281"/>
      <c r="SPG1" s="281"/>
      <c r="SPH1" s="281"/>
      <c r="SPI1" s="281"/>
      <c r="SPJ1" s="281"/>
      <c r="SPK1" s="281"/>
      <c r="SPL1" s="281"/>
      <c r="SPM1" s="281"/>
      <c r="SPN1" s="281"/>
      <c r="SPO1" s="281"/>
      <c r="SPP1" s="281"/>
      <c r="SPQ1" s="281"/>
      <c r="SPR1" s="281"/>
      <c r="SPS1" s="281"/>
      <c r="SPT1" s="281"/>
      <c r="SPU1" s="281"/>
      <c r="SPV1" s="281"/>
      <c r="SPW1" s="281"/>
      <c r="SPX1" s="281"/>
      <c r="SPY1" s="281"/>
      <c r="SPZ1" s="281"/>
      <c r="SQA1" s="281"/>
      <c r="SQB1" s="281"/>
      <c r="SQC1" s="281"/>
      <c r="SQD1" s="281"/>
      <c r="SQE1" s="281"/>
      <c r="SQF1" s="281"/>
      <c r="SQG1" s="281"/>
      <c r="SQH1" s="281"/>
      <c r="SQI1" s="281"/>
      <c r="SQJ1" s="281"/>
      <c r="SQK1" s="281"/>
      <c r="SQL1" s="281"/>
      <c r="SQM1" s="281"/>
      <c r="SQN1" s="281"/>
      <c r="SQO1" s="281"/>
      <c r="SQP1" s="281"/>
      <c r="SQQ1" s="281"/>
      <c r="SQR1" s="281"/>
      <c r="SQS1" s="281"/>
      <c r="SQT1" s="281"/>
      <c r="SQU1" s="281"/>
      <c r="SQV1" s="281"/>
      <c r="SQW1" s="281"/>
      <c r="SQX1" s="281"/>
      <c r="SQY1" s="281"/>
      <c r="SQZ1" s="281"/>
      <c r="SRA1" s="281"/>
      <c r="SRB1" s="281"/>
      <c r="SRC1" s="281"/>
      <c r="SRD1" s="281"/>
      <c r="SRE1" s="281"/>
      <c r="SRF1" s="281"/>
      <c r="SRG1" s="281"/>
      <c r="SRH1" s="281"/>
      <c r="SRI1" s="281"/>
      <c r="SRJ1" s="281"/>
      <c r="SRK1" s="281"/>
      <c r="SRL1" s="281"/>
      <c r="SRM1" s="281"/>
      <c r="SRN1" s="281"/>
      <c r="SRO1" s="281"/>
      <c r="SRP1" s="281"/>
      <c r="SRQ1" s="281"/>
      <c r="SRR1" s="281"/>
      <c r="SRS1" s="281"/>
      <c r="SRT1" s="281"/>
      <c r="SRU1" s="281"/>
      <c r="SRV1" s="281"/>
      <c r="SRW1" s="281"/>
      <c r="SRX1" s="281"/>
      <c r="SRY1" s="281"/>
      <c r="SRZ1" s="281"/>
      <c r="SSA1" s="281"/>
      <c r="SSB1" s="281"/>
      <c r="SSC1" s="281"/>
      <c r="SSD1" s="281"/>
      <c r="SSE1" s="281"/>
      <c r="SSF1" s="281"/>
      <c r="SSG1" s="281"/>
      <c r="SSH1" s="281"/>
      <c r="SSI1" s="281"/>
      <c r="SSJ1" s="281"/>
      <c r="SSK1" s="281"/>
      <c r="SSL1" s="281"/>
      <c r="SSM1" s="281"/>
      <c r="SSN1" s="281"/>
      <c r="SSO1" s="281"/>
      <c r="SSP1" s="281"/>
      <c r="SSQ1" s="281"/>
      <c r="SSR1" s="281"/>
      <c r="SSS1" s="281"/>
      <c r="SST1" s="281"/>
      <c r="SSU1" s="281"/>
      <c r="SSV1" s="281"/>
      <c r="SSW1" s="281"/>
      <c r="SSX1" s="281"/>
      <c r="SSY1" s="281"/>
      <c r="SSZ1" s="281"/>
      <c r="STA1" s="281"/>
      <c r="STB1" s="281"/>
      <c r="STC1" s="281"/>
      <c r="STD1" s="281"/>
      <c r="STE1" s="281"/>
      <c r="STF1" s="281"/>
      <c r="STG1" s="281"/>
      <c r="STH1" s="281"/>
      <c r="STI1" s="281"/>
      <c r="STJ1" s="281"/>
      <c r="STK1" s="281"/>
      <c r="STL1" s="281"/>
      <c r="STM1" s="281"/>
      <c r="STN1" s="281"/>
      <c r="STO1" s="281"/>
      <c r="STP1" s="281"/>
      <c r="STQ1" s="281"/>
      <c r="STR1" s="281"/>
      <c r="STS1" s="281"/>
      <c r="STT1" s="281"/>
      <c r="STU1" s="281"/>
      <c r="STV1" s="281"/>
      <c r="STW1" s="281"/>
      <c r="STX1" s="281"/>
      <c r="STY1" s="281"/>
      <c r="STZ1" s="281"/>
      <c r="SUA1" s="281"/>
      <c r="SUB1" s="281"/>
      <c r="SUC1" s="281"/>
      <c r="SUD1" s="281"/>
      <c r="SUE1" s="281"/>
      <c r="SUF1" s="281"/>
      <c r="SUG1" s="281"/>
      <c r="SUH1" s="281"/>
      <c r="SUI1" s="281"/>
      <c r="SUJ1" s="281"/>
      <c r="SUK1" s="281"/>
      <c r="SUL1" s="281"/>
      <c r="SUM1" s="281"/>
      <c r="SUN1" s="281"/>
      <c r="SUO1" s="281"/>
      <c r="SUP1" s="281"/>
      <c r="SUQ1" s="281"/>
      <c r="SUR1" s="281"/>
      <c r="SUS1" s="281"/>
      <c r="SUT1" s="281"/>
      <c r="SUU1" s="281"/>
      <c r="SUV1" s="281"/>
      <c r="SUW1" s="281"/>
      <c r="SUX1" s="281"/>
      <c r="SUY1" s="281"/>
      <c r="SUZ1" s="281"/>
      <c r="SVA1" s="281"/>
      <c r="SVB1" s="281"/>
      <c r="SVC1" s="281"/>
      <c r="SVD1" s="281"/>
      <c r="SVE1" s="281"/>
      <c r="SVF1" s="281"/>
      <c r="SVG1" s="281"/>
      <c r="SVH1" s="281"/>
      <c r="SVI1" s="281"/>
      <c r="SVJ1" s="281"/>
      <c r="SVK1" s="281"/>
      <c r="SVL1" s="281"/>
      <c r="SVM1" s="281"/>
      <c r="SVN1" s="281"/>
      <c r="SVO1" s="281"/>
      <c r="SVP1" s="281"/>
      <c r="SVQ1" s="281"/>
      <c r="SVR1" s="281"/>
      <c r="SVS1" s="281"/>
      <c r="SVT1" s="281"/>
      <c r="SVU1" s="281"/>
      <c r="SVV1" s="281"/>
      <c r="SVW1" s="281"/>
      <c r="SVX1" s="281"/>
      <c r="SVY1" s="281"/>
      <c r="SVZ1" s="281"/>
      <c r="SWA1" s="281"/>
      <c r="SWB1" s="281"/>
      <c r="SWC1" s="281"/>
      <c r="SWD1" s="281"/>
      <c r="SWE1" s="281"/>
      <c r="SWF1" s="281"/>
      <c r="SWG1" s="281"/>
      <c r="SWH1" s="281"/>
      <c r="SWI1" s="281"/>
      <c r="SWJ1" s="281"/>
      <c r="SWK1" s="281"/>
      <c r="SWL1" s="281"/>
      <c r="SWM1" s="281"/>
      <c r="SWN1" s="281"/>
      <c r="SWO1" s="281"/>
      <c r="SWP1" s="281"/>
      <c r="SWQ1" s="281"/>
      <c r="SWR1" s="281"/>
      <c r="SWS1" s="281"/>
      <c r="SWT1" s="281"/>
      <c r="SWU1" s="281"/>
      <c r="SWV1" s="281"/>
      <c r="SWW1" s="281"/>
      <c r="SWX1" s="281"/>
      <c r="SWY1" s="281"/>
      <c r="SWZ1" s="281"/>
      <c r="SXA1" s="281"/>
      <c r="SXB1" s="281"/>
      <c r="SXC1" s="281"/>
      <c r="SXD1" s="281"/>
      <c r="SXE1" s="281"/>
      <c r="SXF1" s="281"/>
      <c r="SXG1" s="281"/>
      <c r="SXH1" s="281"/>
      <c r="SXI1" s="281"/>
      <c r="SXJ1" s="281"/>
      <c r="SXK1" s="281"/>
      <c r="SXL1" s="281"/>
      <c r="SXM1" s="281"/>
      <c r="SXN1" s="281"/>
      <c r="SXO1" s="281"/>
      <c r="SXP1" s="281"/>
      <c r="SXQ1" s="281"/>
      <c r="SXR1" s="281"/>
      <c r="SXS1" s="281"/>
      <c r="SXT1" s="281"/>
      <c r="SXU1" s="281"/>
      <c r="SXV1" s="281"/>
      <c r="SXW1" s="281"/>
      <c r="SXX1" s="281"/>
      <c r="SXY1" s="281"/>
      <c r="SXZ1" s="281"/>
      <c r="SYA1" s="281"/>
      <c r="SYB1" s="281"/>
      <c r="SYC1" s="281"/>
      <c r="SYD1" s="281"/>
      <c r="SYE1" s="281"/>
      <c r="SYF1" s="281"/>
      <c r="SYG1" s="281"/>
      <c r="SYH1" s="281"/>
      <c r="SYI1" s="281"/>
      <c r="SYJ1" s="281"/>
      <c r="SYK1" s="281"/>
      <c r="SYL1" s="281"/>
      <c r="SYM1" s="281"/>
      <c r="SYN1" s="281"/>
      <c r="SYO1" s="281"/>
      <c r="SYP1" s="281"/>
      <c r="SYQ1" s="281"/>
      <c r="SYR1" s="281"/>
      <c r="SYS1" s="281"/>
      <c r="SYT1" s="281"/>
      <c r="SYU1" s="281"/>
      <c r="SYV1" s="281"/>
      <c r="SYW1" s="281"/>
      <c r="SYX1" s="281"/>
      <c r="SYY1" s="281"/>
      <c r="SYZ1" s="281"/>
      <c r="SZA1" s="281"/>
      <c r="SZB1" s="281"/>
      <c r="SZC1" s="281"/>
      <c r="SZD1" s="281"/>
      <c r="SZE1" s="281"/>
      <c r="SZF1" s="281"/>
      <c r="SZG1" s="281"/>
      <c r="SZH1" s="281"/>
      <c r="SZI1" s="281"/>
      <c r="SZJ1" s="281"/>
      <c r="SZK1" s="281"/>
      <c r="SZL1" s="281"/>
      <c r="SZM1" s="281"/>
      <c r="SZN1" s="281"/>
      <c r="SZO1" s="281"/>
      <c r="SZP1" s="281"/>
      <c r="SZQ1" s="281"/>
      <c r="SZR1" s="281"/>
      <c r="SZS1" s="281"/>
      <c r="SZT1" s="281"/>
      <c r="SZU1" s="281"/>
      <c r="SZV1" s="281"/>
      <c r="SZW1" s="281"/>
      <c r="SZX1" s="281"/>
      <c r="SZY1" s="281"/>
      <c r="SZZ1" s="281"/>
      <c r="TAA1" s="281"/>
      <c r="TAB1" s="281"/>
      <c r="TAC1" s="281"/>
      <c r="TAD1" s="281"/>
      <c r="TAE1" s="281"/>
      <c r="TAF1" s="281"/>
      <c r="TAG1" s="281"/>
      <c r="TAH1" s="281"/>
      <c r="TAI1" s="281"/>
      <c r="TAJ1" s="281"/>
      <c r="TAK1" s="281"/>
      <c r="TAL1" s="281"/>
      <c r="TAM1" s="281"/>
      <c r="TAN1" s="281"/>
      <c r="TAO1" s="281"/>
      <c r="TAP1" s="281"/>
      <c r="TAQ1" s="281"/>
      <c r="TAR1" s="281"/>
      <c r="TAS1" s="281"/>
      <c r="TAT1" s="281"/>
      <c r="TAU1" s="281"/>
      <c r="TAV1" s="281"/>
      <c r="TAW1" s="281"/>
      <c r="TAX1" s="281"/>
      <c r="TAY1" s="281"/>
      <c r="TAZ1" s="281"/>
      <c r="TBA1" s="281"/>
      <c r="TBB1" s="281"/>
      <c r="TBC1" s="281"/>
      <c r="TBD1" s="281"/>
      <c r="TBE1" s="281"/>
      <c r="TBF1" s="281"/>
      <c r="TBG1" s="281"/>
      <c r="TBH1" s="281"/>
      <c r="TBI1" s="281"/>
      <c r="TBJ1" s="281"/>
      <c r="TBK1" s="281"/>
      <c r="TBL1" s="281"/>
      <c r="TBM1" s="281"/>
      <c r="TBN1" s="281"/>
      <c r="TBO1" s="281"/>
      <c r="TBP1" s="281"/>
      <c r="TBQ1" s="281"/>
      <c r="TBR1" s="281"/>
      <c r="TBS1" s="281"/>
      <c r="TBT1" s="281"/>
      <c r="TBU1" s="281"/>
      <c r="TBV1" s="281"/>
      <c r="TBW1" s="281"/>
      <c r="TBX1" s="281"/>
      <c r="TBY1" s="281"/>
      <c r="TBZ1" s="281"/>
      <c r="TCA1" s="281"/>
      <c r="TCB1" s="281"/>
      <c r="TCC1" s="281"/>
      <c r="TCD1" s="281"/>
      <c r="TCE1" s="281"/>
      <c r="TCF1" s="281"/>
      <c r="TCG1" s="281"/>
      <c r="TCH1" s="281"/>
      <c r="TCI1" s="281"/>
      <c r="TCJ1" s="281"/>
      <c r="TCK1" s="281"/>
      <c r="TCL1" s="281"/>
      <c r="TCM1" s="281"/>
      <c r="TCN1" s="281"/>
      <c r="TCO1" s="281"/>
      <c r="TCP1" s="281"/>
      <c r="TCQ1" s="281"/>
      <c r="TCR1" s="281"/>
      <c r="TCS1" s="281"/>
      <c r="TCT1" s="281"/>
      <c r="TCU1" s="281"/>
      <c r="TCV1" s="281"/>
      <c r="TCW1" s="281"/>
      <c r="TCX1" s="281"/>
      <c r="TCY1" s="281"/>
      <c r="TCZ1" s="281"/>
      <c r="TDA1" s="281"/>
      <c r="TDB1" s="281"/>
      <c r="TDC1" s="281"/>
      <c r="TDD1" s="281"/>
      <c r="TDE1" s="281"/>
      <c r="TDF1" s="281"/>
      <c r="TDG1" s="281"/>
      <c r="TDH1" s="281"/>
      <c r="TDI1" s="281"/>
      <c r="TDJ1" s="281"/>
      <c r="TDK1" s="281"/>
      <c r="TDL1" s="281"/>
      <c r="TDM1" s="281"/>
      <c r="TDN1" s="281"/>
      <c r="TDO1" s="281"/>
      <c r="TDP1" s="281"/>
      <c r="TDQ1" s="281"/>
      <c r="TDR1" s="281"/>
      <c r="TDS1" s="281"/>
      <c r="TDT1" s="281"/>
      <c r="TDU1" s="281"/>
      <c r="TDV1" s="281"/>
      <c r="TDW1" s="281"/>
      <c r="TDX1" s="281"/>
      <c r="TDY1" s="281"/>
      <c r="TDZ1" s="281"/>
      <c r="TEA1" s="281"/>
      <c r="TEB1" s="281"/>
      <c r="TEC1" s="281"/>
      <c r="TED1" s="281"/>
      <c r="TEE1" s="281"/>
      <c r="TEF1" s="281"/>
      <c r="TEG1" s="281"/>
      <c r="TEH1" s="281"/>
      <c r="TEI1" s="281"/>
      <c r="TEJ1" s="281"/>
      <c r="TEK1" s="281"/>
      <c r="TEL1" s="281"/>
      <c r="TEM1" s="281"/>
      <c r="TEN1" s="281"/>
      <c r="TEO1" s="281"/>
      <c r="TEP1" s="281"/>
      <c r="TEQ1" s="281"/>
      <c r="TER1" s="281"/>
      <c r="TES1" s="281"/>
      <c r="TET1" s="281"/>
      <c r="TEU1" s="281"/>
      <c r="TEV1" s="281"/>
      <c r="TEW1" s="281"/>
      <c r="TEX1" s="281"/>
      <c r="TEY1" s="281"/>
      <c r="TEZ1" s="281"/>
      <c r="TFA1" s="281"/>
      <c r="TFB1" s="281"/>
      <c r="TFC1" s="281"/>
      <c r="TFD1" s="281"/>
      <c r="TFE1" s="281"/>
      <c r="TFF1" s="281"/>
      <c r="TFG1" s="281"/>
      <c r="TFH1" s="281"/>
      <c r="TFI1" s="281"/>
      <c r="TFJ1" s="281"/>
      <c r="TFK1" s="281"/>
      <c r="TFL1" s="281"/>
      <c r="TFM1" s="281"/>
      <c r="TFN1" s="281"/>
      <c r="TFO1" s="281"/>
      <c r="TFP1" s="281"/>
      <c r="TFQ1" s="281"/>
      <c r="TFR1" s="281"/>
      <c r="TFS1" s="281"/>
      <c r="TFT1" s="281"/>
      <c r="TFU1" s="281"/>
      <c r="TFV1" s="281"/>
      <c r="TFW1" s="281"/>
      <c r="TFX1" s="281"/>
      <c r="TFY1" s="281"/>
      <c r="TFZ1" s="281"/>
      <c r="TGA1" s="281"/>
      <c r="TGB1" s="281"/>
      <c r="TGC1" s="281"/>
      <c r="TGD1" s="281"/>
      <c r="TGE1" s="281"/>
      <c r="TGF1" s="281"/>
      <c r="TGG1" s="281"/>
      <c r="TGH1" s="281"/>
      <c r="TGI1" s="281"/>
      <c r="TGJ1" s="281"/>
      <c r="TGK1" s="281"/>
      <c r="TGL1" s="281"/>
      <c r="TGM1" s="281"/>
      <c r="TGN1" s="281"/>
      <c r="TGO1" s="281"/>
      <c r="TGP1" s="281"/>
      <c r="TGQ1" s="281"/>
      <c r="TGR1" s="281"/>
      <c r="TGS1" s="281"/>
      <c r="TGT1" s="281"/>
      <c r="TGU1" s="281"/>
      <c r="TGV1" s="281"/>
      <c r="TGW1" s="281"/>
      <c r="TGX1" s="281"/>
      <c r="TGY1" s="281"/>
      <c r="TGZ1" s="281"/>
      <c r="THA1" s="281"/>
      <c r="THB1" s="281"/>
      <c r="THC1" s="281"/>
      <c r="THD1" s="281"/>
      <c r="THE1" s="281"/>
      <c r="THF1" s="281"/>
      <c r="THG1" s="281"/>
      <c r="THH1" s="281"/>
      <c r="THI1" s="281"/>
      <c r="THJ1" s="281"/>
      <c r="THK1" s="281"/>
      <c r="THL1" s="281"/>
      <c r="THM1" s="281"/>
      <c r="THN1" s="281"/>
      <c r="THO1" s="281"/>
      <c r="THP1" s="281"/>
      <c r="THQ1" s="281"/>
      <c r="THR1" s="281"/>
      <c r="THS1" s="281"/>
      <c r="THT1" s="281"/>
      <c r="THU1" s="281"/>
      <c r="THV1" s="281"/>
      <c r="THW1" s="281"/>
      <c r="THX1" s="281"/>
      <c r="THY1" s="281"/>
      <c r="THZ1" s="281"/>
      <c r="TIA1" s="281"/>
      <c r="TIB1" s="281"/>
      <c r="TIC1" s="281"/>
      <c r="TID1" s="281"/>
      <c r="TIE1" s="281"/>
      <c r="TIF1" s="281"/>
      <c r="TIG1" s="281"/>
      <c r="TIH1" s="281"/>
      <c r="TII1" s="281"/>
      <c r="TIJ1" s="281"/>
      <c r="TIK1" s="281"/>
      <c r="TIL1" s="281"/>
      <c r="TIM1" s="281"/>
      <c r="TIN1" s="281"/>
      <c r="TIO1" s="281"/>
      <c r="TIP1" s="281"/>
      <c r="TIQ1" s="281"/>
      <c r="TIR1" s="281"/>
      <c r="TIS1" s="281"/>
      <c r="TIT1" s="281"/>
      <c r="TIU1" s="281"/>
      <c r="TIV1" s="281"/>
      <c r="TIW1" s="281"/>
      <c r="TIX1" s="281"/>
      <c r="TIY1" s="281"/>
      <c r="TIZ1" s="281"/>
      <c r="TJA1" s="281"/>
      <c r="TJB1" s="281"/>
      <c r="TJC1" s="281"/>
      <c r="TJD1" s="281"/>
      <c r="TJE1" s="281"/>
      <c r="TJF1" s="281"/>
      <c r="TJG1" s="281"/>
      <c r="TJH1" s="281"/>
      <c r="TJI1" s="281"/>
      <c r="TJJ1" s="281"/>
      <c r="TJK1" s="281"/>
      <c r="TJL1" s="281"/>
      <c r="TJM1" s="281"/>
      <c r="TJN1" s="281"/>
      <c r="TJO1" s="281"/>
      <c r="TJP1" s="281"/>
      <c r="TJQ1" s="281"/>
      <c r="TJR1" s="281"/>
      <c r="TJS1" s="281"/>
      <c r="TJT1" s="281"/>
      <c r="TJU1" s="281"/>
      <c r="TJV1" s="281"/>
      <c r="TJW1" s="281"/>
      <c r="TJX1" s="281"/>
      <c r="TJY1" s="281"/>
      <c r="TJZ1" s="281"/>
      <c r="TKA1" s="281"/>
      <c r="TKB1" s="281"/>
      <c r="TKC1" s="281"/>
      <c r="TKD1" s="281"/>
      <c r="TKE1" s="281"/>
      <c r="TKF1" s="281"/>
      <c r="TKG1" s="281"/>
      <c r="TKH1" s="281"/>
      <c r="TKI1" s="281"/>
      <c r="TKJ1" s="281"/>
      <c r="TKK1" s="281"/>
      <c r="TKL1" s="281"/>
      <c r="TKM1" s="281"/>
      <c r="TKN1" s="281"/>
      <c r="TKO1" s="281"/>
      <c r="TKP1" s="281"/>
      <c r="TKQ1" s="281"/>
      <c r="TKR1" s="281"/>
      <c r="TKS1" s="281"/>
      <c r="TKT1" s="281"/>
      <c r="TKU1" s="281"/>
      <c r="TKV1" s="281"/>
      <c r="TKW1" s="281"/>
      <c r="TKX1" s="281"/>
      <c r="TKY1" s="281"/>
      <c r="TKZ1" s="281"/>
      <c r="TLA1" s="281"/>
      <c r="TLB1" s="281"/>
      <c r="TLC1" s="281"/>
      <c r="TLD1" s="281"/>
      <c r="TLE1" s="281"/>
      <c r="TLF1" s="281"/>
      <c r="TLG1" s="281"/>
      <c r="TLH1" s="281"/>
      <c r="TLI1" s="281"/>
      <c r="TLJ1" s="281"/>
      <c r="TLK1" s="281"/>
      <c r="TLL1" s="281"/>
      <c r="TLM1" s="281"/>
      <c r="TLN1" s="281"/>
      <c r="TLO1" s="281"/>
      <c r="TLP1" s="281"/>
      <c r="TLQ1" s="281"/>
      <c r="TLR1" s="281"/>
      <c r="TLS1" s="281"/>
      <c r="TLT1" s="281"/>
      <c r="TLU1" s="281"/>
      <c r="TLV1" s="281"/>
      <c r="TLW1" s="281"/>
      <c r="TLX1" s="281"/>
      <c r="TLY1" s="281"/>
      <c r="TLZ1" s="281"/>
      <c r="TMA1" s="281"/>
      <c r="TMB1" s="281"/>
      <c r="TMC1" s="281"/>
      <c r="TMD1" s="281"/>
      <c r="TME1" s="281"/>
      <c r="TMF1" s="281"/>
      <c r="TMG1" s="281"/>
      <c r="TMH1" s="281"/>
      <c r="TMI1" s="281"/>
      <c r="TMJ1" s="281"/>
      <c r="TMK1" s="281"/>
      <c r="TML1" s="281"/>
      <c r="TMM1" s="281"/>
      <c r="TMN1" s="281"/>
      <c r="TMO1" s="281"/>
      <c r="TMP1" s="281"/>
      <c r="TMQ1" s="281"/>
      <c r="TMR1" s="281"/>
      <c r="TMS1" s="281"/>
      <c r="TMT1" s="281"/>
      <c r="TMU1" s="281"/>
      <c r="TMV1" s="281"/>
      <c r="TMW1" s="281"/>
      <c r="TMX1" s="281"/>
      <c r="TMY1" s="281"/>
      <c r="TMZ1" s="281"/>
      <c r="TNA1" s="281"/>
      <c r="TNB1" s="281"/>
      <c r="TNC1" s="281"/>
      <c r="TND1" s="281"/>
      <c r="TNE1" s="281"/>
      <c r="TNF1" s="281"/>
      <c r="TNG1" s="281"/>
      <c r="TNH1" s="281"/>
      <c r="TNI1" s="281"/>
      <c r="TNJ1" s="281"/>
      <c r="TNK1" s="281"/>
      <c r="TNL1" s="281"/>
      <c r="TNM1" s="281"/>
      <c r="TNN1" s="281"/>
      <c r="TNO1" s="281"/>
      <c r="TNP1" s="281"/>
      <c r="TNQ1" s="281"/>
      <c r="TNR1" s="281"/>
      <c r="TNS1" s="281"/>
      <c r="TNT1" s="281"/>
      <c r="TNU1" s="281"/>
      <c r="TNV1" s="281"/>
      <c r="TNW1" s="281"/>
      <c r="TNX1" s="281"/>
      <c r="TNY1" s="281"/>
      <c r="TNZ1" s="281"/>
      <c r="TOA1" s="281"/>
      <c r="TOB1" s="281"/>
      <c r="TOC1" s="281"/>
      <c r="TOD1" s="281"/>
      <c r="TOE1" s="281"/>
      <c r="TOF1" s="281"/>
      <c r="TOG1" s="281"/>
      <c r="TOH1" s="281"/>
      <c r="TOI1" s="281"/>
      <c r="TOJ1" s="281"/>
      <c r="TOK1" s="281"/>
      <c r="TOL1" s="281"/>
      <c r="TOM1" s="281"/>
      <c r="TON1" s="281"/>
      <c r="TOO1" s="281"/>
      <c r="TOP1" s="281"/>
      <c r="TOQ1" s="281"/>
      <c r="TOR1" s="281"/>
      <c r="TOS1" s="281"/>
      <c r="TOT1" s="281"/>
      <c r="TOU1" s="281"/>
      <c r="TOV1" s="281"/>
      <c r="TOW1" s="281"/>
      <c r="TOX1" s="281"/>
      <c r="TOY1" s="281"/>
      <c r="TOZ1" s="281"/>
      <c r="TPA1" s="281"/>
      <c r="TPB1" s="281"/>
      <c r="TPC1" s="281"/>
      <c r="TPD1" s="281"/>
      <c r="TPE1" s="281"/>
      <c r="TPF1" s="281"/>
      <c r="TPG1" s="281"/>
      <c r="TPH1" s="281"/>
      <c r="TPI1" s="281"/>
      <c r="TPJ1" s="281"/>
      <c r="TPK1" s="281"/>
      <c r="TPL1" s="281"/>
      <c r="TPM1" s="281"/>
      <c r="TPN1" s="281"/>
      <c r="TPO1" s="281"/>
      <c r="TPP1" s="281"/>
      <c r="TPQ1" s="281"/>
      <c r="TPR1" s="281"/>
      <c r="TPS1" s="281"/>
      <c r="TPT1" s="281"/>
      <c r="TPU1" s="281"/>
      <c r="TPV1" s="281"/>
      <c r="TPW1" s="281"/>
      <c r="TPX1" s="281"/>
      <c r="TPY1" s="281"/>
      <c r="TPZ1" s="281"/>
      <c r="TQA1" s="281"/>
      <c r="TQB1" s="281"/>
      <c r="TQC1" s="281"/>
      <c r="TQD1" s="281"/>
      <c r="TQE1" s="281"/>
      <c r="TQF1" s="281"/>
      <c r="TQG1" s="281"/>
      <c r="TQH1" s="281"/>
      <c r="TQI1" s="281"/>
      <c r="TQJ1" s="281"/>
      <c r="TQK1" s="281"/>
      <c r="TQL1" s="281"/>
      <c r="TQM1" s="281"/>
      <c r="TQN1" s="281"/>
      <c r="TQO1" s="281"/>
      <c r="TQP1" s="281"/>
      <c r="TQQ1" s="281"/>
      <c r="TQR1" s="281"/>
      <c r="TQS1" s="281"/>
      <c r="TQT1" s="281"/>
      <c r="TQU1" s="281"/>
      <c r="TQV1" s="281"/>
      <c r="TQW1" s="281"/>
      <c r="TQX1" s="281"/>
      <c r="TQY1" s="281"/>
      <c r="TQZ1" s="281"/>
      <c r="TRA1" s="281"/>
      <c r="TRB1" s="281"/>
      <c r="TRC1" s="281"/>
      <c r="TRD1" s="281"/>
      <c r="TRE1" s="281"/>
      <c r="TRF1" s="281"/>
      <c r="TRG1" s="281"/>
      <c r="TRH1" s="281"/>
      <c r="TRI1" s="281"/>
      <c r="TRJ1" s="281"/>
      <c r="TRK1" s="281"/>
      <c r="TRL1" s="281"/>
      <c r="TRM1" s="281"/>
      <c r="TRN1" s="281"/>
      <c r="TRO1" s="281"/>
      <c r="TRP1" s="281"/>
      <c r="TRQ1" s="281"/>
      <c r="TRR1" s="281"/>
      <c r="TRS1" s="281"/>
      <c r="TRT1" s="281"/>
      <c r="TRU1" s="281"/>
      <c r="TRV1" s="281"/>
      <c r="TRW1" s="281"/>
      <c r="TRX1" s="281"/>
      <c r="TRY1" s="281"/>
      <c r="TRZ1" s="281"/>
      <c r="TSA1" s="281"/>
      <c r="TSB1" s="281"/>
      <c r="TSC1" s="281"/>
      <c r="TSD1" s="281"/>
      <c r="TSE1" s="281"/>
      <c r="TSF1" s="281"/>
      <c r="TSG1" s="281"/>
      <c r="TSH1" s="281"/>
      <c r="TSI1" s="281"/>
      <c r="TSJ1" s="281"/>
      <c r="TSK1" s="281"/>
      <c r="TSL1" s="281"/>
      <c r="TSM1" s="281"/>
      <c r="TSN1" s="281"/>
      <c r="TSO1" s="281"/>
      <c r="TSP1" s="281"/>
      <c r="TSQ1" s="281"/>
      <c r="TSR1" s="281"/>
      <c r="TSS1" s="281"/>
      <c r="TST1" s="281"/>
      <c r="TSU1" s="281"/>
      <c r="TSV1" s="281"/>
      <c r="TSW1" s="281"/>
      <c r="TSX1" s="281"/>
      <c r="TSY1" s="281"/>
      <c r="TSZ1" s="281"/>
      <c r="TTA1" s="281"/>
      <c r="TTB1" s="281"/>
      <c r="TTC1" s="281"/>
      <c r="TTD1" s="281"/>
      <c r="TTE1" s="281"/>
      <c r="TTF1" s="281"/>
      <c r="TTG1" s="281"/>
      <c r="TTH1" s="281"/>
      <c r="TTI1" s="281"/>
      <c r="TTJ1" s="281"/>
      <c r="TTK1" s="281"/>
      <c r="TTL1" s="281"/>
      <c r="TTM1" s="281"/>
      <c r="TTN1" s="281"/>
      <c r="TTO1" s="281"/>
      <c r="TTP1" s="281"/>
      <c r="TTQ1" s="281"/>
      <c r="TTR1" s="281"/>
      <c r="TTS1" s="281"/>
      <c r="TTT1" s="281"/>
      <c r="TTU1" s="281"/>
      <c r="TTV1" s="281"/>
      <c r="TTW1" s="281"/>
      <c r="TTX1" s="281"/>
      <c r="TTY1" s="281"/>
      <c r="TTZ1" s="281"/>
      <c r="TUA1" s="281"/>
      <c r="TUB1" s="281"/>
      <c r="TUC1" s="281"/>
      <c r="TUD1" s="281"/>
      <c r="TUE1" s="281"/>
      <c r="TUF1" s="281"/>
      <c r="TUG1" s="281"/>
      <c r="TUH1" s="281"/>
      <c r="TUI1" s="281"/>
      <c r="TUJ1" s="281"/>
      <c r="TUK1" s="281"/>
      <c r="TUL1" s="281"/>
      <c r="TUM1" s="281"/>
      <c r="TUN1" s="281"/>
      <c r="TUO1" s="281"/>
      <c r="TUP1" s="281"/>
      <c r="TUQ1" s="281"/>
      <c r="TUR1" s="281"/>
      <c r="TUS1" s="281"/>
      <c r="TUT1" s="281"/>
      <c r="TUU1" s="281"/>
      <c r="TUV1" s="281"/>
      <c r="TUW1" s="281"/>
      <c r="TUX1" s="281"/>
      <c r="TUY1" s="281"/>
      <c r="TUZ1" s="281"/>
      <c r="TVA1" s="281"/>
      <c r="TVB1" s="281"/>
      <c r="TVC1" s="281"/>
      <c r="TVD1" s="281"/>
      <c r="TVE1" s="281"/>
      <c r="TVF1" s="281"/>
      <c r="TVG1" s="281"/>
      <c r="TVH1" s="281"/>
      <c r="TVI1" s="281"/>
      <c r="TVJ1" s="281"/>
      <c r="TVK1" s="281"/>
      <c r="TVL1" s="281"/>
      <c r="TVM1" s="281"/>
      <c r="TVN1" s="281"/>
      <c r="TVO1" s="281"/>
      <c r="TVP1" s="281"/>
      <c r="TVQ1" s="281"/>
      <c r="TVR1" s="281"/>
      <c r="TVS1" s="281"/>
      <c r="TVT1" s="281"/>
      <c r="TVU1" s="281"/>
      <c r="TVV1" s="281"/>
      <c r="TVW1" s="281"/>
      <c r="TVX1" s="281"/>
      <c r="TVY1" s="281"/>
      <c r="TVZ1" s="281"/>
      <c r="TWA1" s="281"/>
      <c r="TWB1" s="281"/>
      <c r="TWC1" s="281"/>
      <c r="TWD1" s="281"/>
      <c r="TWE1" s="281"/>
      <c r="TWF1" s="281"/>
      <c r="TWG1" s="281"/>
      <c r="TWH1" s="281"/>
      <c r="TWI1" s="281"/>
      <c r="TWJ1" s="281"/>
      <c r="TWK1" s="281"/>
      <c r="TWL1" s="281"/>
      <c r="TWM1" s="281"/>
      <c r="TWN1" s="281"/>
      <c r="TWO1" s="281"/>
      <c r="TWP1" s="281"/>
      <c r="TWQ1" s="281"/>
      <c r="TWR1" s="281"/>
      <c r="TWS1" s="281"/>
      <c r="TWT1" s="281"/>
      <c r="TWU1" s="281"/>
      <c r="TWV1" s="281"/>
      <c r="TWW1" s="281"/>
      <c r="TWX1" s="281"/>
      <c r="TWY1" s="281"/>
      <c r="TWZ1" s="281"/>
      <c r="TXA1" s="281"/>
      <c r="TXB1" s="281"/>
      <c r="TXC1" s="281"/>
      <c r="TXD1" s="281"/>
      <c r="TXE1" s="281"/>
      <c r="TXF1" s="281"/>
      <c r="TXG1" s="281"/>
      <c r="TXH1" s="281"/>
      <c r="TXI1" s="281"/>
      <c r="TXJ1" s="281"/>
      <c r="TXK1" s="281"/>
      <c r="TXL1" s="281"/>
      <c r="TXM1" s="281"/>
      <c r="TXN1" s="281"/>
      <c r="TXO1" s="281"/>
      <c r="TXP1" s="281"/>
      <c r="TXQ1" s="281"/>
      <c r="TXR1" s="281"/>
      <c r="TXS1" s="281"/>
      <c r="TXT1" s="281"/>
      <c r="TXU1" s="281"/>
      <c r="TXV1" s="281"/>
      <c r="TXW1" s="281"/>
      <c r="TXX1" s="281"/>
      <c r="TXY1" s="281"/>
      <c r="TXZ1" s="281"/>
      <c r="TYA1" s="281"/>
      <c r="TYB1" s="281"/>
      <c r="TYC1" s="281"/>
      <c r="TYD1" s="281"/>
      <c r="TYE1" s="281"/>
      <c r="TYF1" s="281"/>
      <c r="TYG1" s="281"/>
      <c r="TYH1" s="281"/>
      <c r="TYI1" s="281"/>
      <c r="TYJ1" s="281"/>
      <c r="TYK1" s="281"/>
      <c r="TYL1" s="281"/>
      <c r="TYM1" s="281"/>
      <c r="TYN1" s="281"/>
      <c r="TYO1" s="281"/>
      <c r="TYP1" s="281"/>
      <c r="TYQ1" s="281"/>
      <c r="TYR1" s="281"/>
      <c r="TYS1" s="281"/>
      <c r="TYT1" s="281"/>
      <c r="TYU1" s="281"/>
      <c r="TYV1" s="281"/>
      <c r="TYW1" s="281"/>
      <c r="TYX1" s="281"/>
      <c r="TYY1" s="281"/>
      <c r="TYZ1" s="281"/>
      <c r="TZA1" s="281"/>
      <c r="TZB1" s="281"/>
      <c r="TZC1" s="281"/>
      <c r="TZD1" s="281"/>
      <c r="TZE1" s="281"/>
      <c r="TZF1" s="281"/>
      <c r="TZG1" s="281"/>
      <c r="TZH1" s="281"/>
      <c r="TZI1" s="281"/>
      <c r="TZJ1" s="281"/>
      <c r="TZK1" s="281"/>
      <c r="TZL1" s="281"/>
      <c r="TZM1" s="281"/>
      <c r="TZN1" s="281"/>
      <c r="TZO1" s="281"/>
      <c r="TZP1" s="281"/>
      <c r="TZQ1" s="281"/>
      <c r="TZR1" s="281"/>
      <c r="TZS1" s="281"/>
      <c r="TZT1" s="281"/>
      <c r="TZU1" s="281"/>
      <c r="TZV1" s="281"/>
      <c r="TZW1" s="281"/>
      <c r="TZX1" s="281"/>
      <c r="TZY1" s="281"/>
      <c r="TZZ1" s="281"/>
      <c r="UAA1" s="281"/>
      <c r="UAB1" s="281"/>
      <c r="UAC1" s="281"/>
      <c r="UAD1" s="281"/>
      <c r="UAE1" s="281"/>
      <c r="UAF1" s="281"/>
      <c r="UAG1" s="281"/>
      <c r="UAH1" s="281"/>
      <c r="UAI1" s="281"/>
      <c r="UAJ1" s="281"/>
      <c r="UAK1" s="281"/>
      <c r="UAL1" s="281"/>
      <c r="UAM1" s="281"/>
      <c r="UAN1" s="281"/>
      <c r="UAO1" s="281"/>
      <c r="UAP1" s="281"/>
      <c r="UAQ1" s="281"/>
      <c r="UAR1" s="281"/>
      <c r="UAS1" s="281"/>
      <c r="UAT1" s="281"/>
      <c r="UAU1" s="281"/>
      <c r="UAV1" s="281"/>
      <c r="UAW1" s="281"/>
      <c r="UAX1" s="281"/>
      <c r="UAY1" s="281"/>
      <c r="UAZ1" s="281"/>
      <c r="UBA1" s="281"/>
      <c r="UBB1" s="281"/>
      <c r="UBC1" s="281"/>
      <c r="UBD1" s="281"/>
      <c r="UBE1" s="281"/>
      <c r="UBF1" s="281"/>
      <c r="UBG1" s="281"/>
      <c r="UBH1" s="281"/>
      <c r="UBI1" s="281"/>
      <c r="UBJ1" s="281"/>
      <c r="UBK1" s="281"/>
      <c r="UBL1" s="281"/>
      <c r="UBM1" s="281"/>
      <c r="UBN1" s="281"/>
      <c r="UBO1" s="281"/>
      <c r="UBP1" s="281"/>
      <c r="UBQ1" s="281"/>
      <c r="UBR1" s="281"/>
      <c r="UBS1" s="281"/>
      <c r="UBT1" s="281"/>
      <c r="UBU1" s="281"/>
      <c r="UBV1" s="281"/>
      <c r="UBW1" s="281"/>
      <c r="UBX1" s="281"/>
      <c r="UBY1" s="281"/>
      <c r="UBZ1" s="281"/>
      <c r="UCA1" s="281"/>
      <c r="UCB1" s="281"/>
      <c r="UCC1" s="281"/>
      <c r="UCD1" s="281"/>
      <c r="UCE1" s="281"/>
      <c r="UCF1" s="281"/>
      <c r="UCG1" s="281"/>
      <c r="UCH1" s="281"/>
      <c r="UCI1" s="281"/>
      <c r="UCJ1" s="281"/>
      <c r="UCK1" s="281"/>
      <c r="UCL1" s="281"/>
      <c r="UCM1" s="281"/>
      <c r="UCN1" s="281"/>
      <c r="UCO1" s="281"/>
      <c r="UCP1" s="281"/>
      <c r="UCQ1" s="281"/>
      <c r="UCR1" s="281"/>
      <c r="UCS1" s="281"/>
      <c r="UCT1" s="281"/>
      <c r="UCU1" s="281"/>
      <c r="UCV1" s="281"/>
      <c r="UCW1" s="281"/>
      <c r="UCX1" s="281"/>
      <c r="UCY1" s="281"/>
      <c r="UCZ1" s="281"/>
      <c r="UDA1" s="281"/>
      <c r="UDB1" s="281"/>
      <c r="UDC1" s="281"/>
      <c r="UDD1" s="281"/>
      <c r="UDE1" s="281"/>
      <c r="UDF1" s="281"/>
      <c r="UDG1" s="281"/>
      <c r="UDH1" s="281"/>
      <c r="UDI1" s="281"/>
      <c r="UDJ1" s="281"/>
      <c r="UDK1" s="281"/>
      <c r="UDL1" s="281"/>
      <c r="UDM1" s="281"/>
      <c r="UDN1" s="281"/>
      <c r="UDO1" s="281"/>
      <c r="UDP1" s="281"/>
      <c r="UDQ1" s="281"/>
      <c r="UDR1" s="281"/>
      <c r="UDS1" s="281"/>
      <c r="UDT1" s="281"/>
      <c r="UDU1" s="281"/>
      <c r="UDV1" s="281"/>
      <c r="UDW1" s="281"/>
      <c r="UDX1" s="281"/>
      <c r="UDY1" s="281"/>
      <c r="UDZ1" s="281"/>
      <c r="UEA1" s="281"/>
      <c r="UEB1" s="281"/>
      <c r="UEC1" s="281"/>
      <c r="UED1" s="281"/>
      <c r="UEE1" s="281"/>
      <c r="UEF1" s="281"/>
      <c r="UEG1" s="281"/>
      <c r="UEH1" s="281"/>
      <c r="UEI1" s="281"/>
      <c r="UEJ1" s="281"/>
      <c r="UEK1" s="281"/>
      <c r="UEL1" s="281"/>
      <c r="UEM1" s="281"/>
      <c r="UEN1" s="281"/>
      <c r="UEO1" s="281"/>
      <c r="UEP1" s="281"/>
      <c r="UEQ1" s="281"/>
      <c r="UER1" s="281"/>
      <c r="UES1" s="281"/>
      <c r="UET1" s="281"/>
      <c r="UEU1" s="281"/>
      <c r="UEV1" s="281"/>
      <c r="UEW1" s="281"/>
      <c r="UEX1" s="281"/>
      <c r="UEY1" s="281"/>
      <c r="UEZ1" s="281"/>
      <c r="UFA1" s="281"/>
      <c r="UFB1" s="281"/>
      <c r="UFC1" s="281"/>
      <c r="UFD1" s="281"/>
      <c r="UFE1" s="281"/>
      <c r="UFF1" s="281"/>
      <c r="UFG1" s="281"/>
      <c r="UFH1" s="281"/>
      <c r="UFI1" s="281"/>
      <c r="UFJ1" s="281"/>
      <c r="UFK1" s="281"/>
      <c r="UFL1" s="281"/>
      <c r="UFM1" s="281"/>
      <c r="UFN1" s="281"/>
      <c r="UFO1" s="281"/>
      <c r="UFP1" s="281"/>
      <c r="UFQ1" s="281"/>
      <c r="UFR1" s="281"/>
      <c r="UFS1" s="281"/>
      <c r="UFT1" s="281"/>
      <c r="UFU1" s="281"/>
      <c r="UFV1" s="281"/>
      <c r="UFW1" s="281"/>
      <c r="UFX1" s="281"/>
      <c r="UFY1" s="281"/>
      <c r="UFZ1" s="281"/>
      <c r="UGA1" s="281"/>
      <c r="UGB1" s="281"/>
      <c r="UGC1" s="281"/>
      <c r="UGD1" s="281"/>
      <c r="UGE1" s="281"/>
      <c r="UGF1" s="281"/>
      <c r="UGG1" s="281"/>
      <c r="UGH1" s="281"/>
      <c r="UGI1" s="281"/>
      <c r="UGJ1" s="281"/>
      <c r="UGK1" s="281"/>
      <c r="UGL1" s="281"/>
      <c r="UGM1" s="281"/>
      <c r="UGN1" s="281"/>
      <c r="UGO1" s="281"/>
      <c r="UGP1" s="281"/>
      <c r="UGQ1" s="281"/>
      <c r="UGR1" s="281"/>
      <c r="UGS1" s="281"/>
      <c r="UGT1" s="281"/>
      <c r="UGU1" s="281"/>
      <c r="UGV1" s="281"/>
      <c r="UGW1" s="281"/>
      <c r="UGX1" s="281"/>
      <c r="UGY1" s="281"/>
      <c r="UGZ1" s="281"/>
      <c r="UHA1" s="281"/>
      <c r="UHB1" s="281"/>
      <c r="UHC1" s="281"/>
      <c r="UHD1" s="281"/>
      <c r="UHE1" s="281"/>
      <c r="UHF1" s="281"/>
      <c r="UHG1" s="281"/>
      <c r="UHH1" s="281"/>
      <c r="UHI1" s="281"/>
      <c r="UHJ1" s="281"/>
      <c r="UHK1" s="281"/>
      <c r="UHL1" s="281"/>
      <c r="UHM1" s="281"/>
      <c r="UHN1" s="281"/>
      <c r="UHO1" s="281"/>
      <c r="UHP1" s="281"/>
      <c r="UHQ1" s="281"/>
      <c r="UHR1" s="281"/>
      <c r="UHS1" s="281"/>
      <c r="UHT1" s="281"/>
      <c r="UHU1" s="281"/>
      <c r="UHV1" s="281"/>
      <c r="UHW1" s="281"/>
      <c r="UHX1" s="281"/>
      <c r="UHY1" s="281"/>
      <c r="UHZ1" s="281"/>
      <c r="UIA1" s="281"/>
      <c r="UIB1" s="281"/>
      <c r="UIC1" s="281"/>
      <c r="UID1" s="281"/>
      <c r="UIE1" s="281"/>
      <c r="UIF1" s="281"/>
      <c r="UIG1" s="281"/>
      <c r="UIH1" s="281"/>
      <c r="UII1" s="281"/>
      <c r="UIJ1" s="281"/>
      <c r="UIK1" s="281"/>
      <c r="UIL1" s="281"/>
      <c r="UIM1" s="281"/>
      <c r="UIN1" s="281"/>
      <c r="UIO1" s="281"/>
      <c r="UIP1" s="281"/>
      <c r="UIQ1" s="281"/>
      <c r="UIR1" s="281"/>
      <c r="UIS1" s="281"/>
      <c r="UIT1" s="281"/>
      <c r="UIU1" s="281"/>
      <c r="UIV1" s="281"/>
      <c r="UIW1" s="281"/>
      <c r="UIX1" s="281"/>
      <c r="UIY1" s="281"/>
      <c r="UIZ1" s="281"/>
      <c r="UJA1" s="281"/>
      <c r="UJB1" s="281"/>
      <c r="UJC1" s="281"/>
      <c r="UJD1" s="281"/>
      <c r="UJE1" s="281"/>
      <c r="UJF1" s="281"/>
      <c r="UJG1" s="281"/>
      <c r="UJH1" s="281"/>
      <c r="UJI1" s="281"/>
      <c r="UJJ1" s="281"/>
      <c r="UJK1" s="281"/>
      <c r="UJL1" s="281"/>
      <c r="UJM1" s="281"/>
      <c r="UJN1" s="281"/>
      <c r="UJO1" s="281"/>
      <c r="UJP1" s="281"/>
      <c r="UJQ1" s="281"/>
      <c r="UJR1" s="281"/>
      <c r="UJS1" s="281"/>
      <c r="UJT1" s="281"/>
      <c r="UJU1" s="281"/>
      <c r="UJV1" s="281"/>
      <c r="UJW1" s="281"/>
      <c r="UJX1" s="281"/>
      <c r="UJY1" s="281"/>
      <c r="UJZ1" s="281"/>
      <c r="UKA1" s="281"/>
      <c r="UKB1" s="281"/>
      <c r="UKC1" s="281"/>
      <c r="UKD1" s="281"/>
      <c r="UKE1" s="281"/>
      <c r="UKF1" s="281"/>
      <c r="UKG1" s="281"/>
      <c r="UKH1" s="281"/>
      <c r="UKI1" s="281"/>
      <c r="UKJ1" s="281"/>
      <c r="UKK1" s="281"/>
      <c r="UKL1" s="281"/>
      <c r="UKM1" s="281"/>
      <c r="UKN1" s="281"/>
      <c r="UKO1" s="281"/>
      <c r="UKP1" s="281"/>
      <c r="UKQ1" s="281"/>
      <c r="UKR1" s="281"/>
      <c r="UKS1" s="281"/>
      <c r="UKT1" s="281"/>
      <c r="UKU1" s="281"/>
      <c r="UKV1" s="281"/>
      <c r="UKW1" s="281"/>
      <c r="UKX1" s="281"/>
      <c r="UKY1" s="281"/>
      <c r="UKZ1" s="281"/>
      <c r="ULA1" s="281"/>
      <c r="ULB1" s="281"/>
      <c r="ULC1" s="281"/>
      <c r="ULD1" s="281"/>
      <c r="ULE1" s="281"/>
      <c r="ULF1" s="281"/>
      <c r="ULG1" s="281"/>
      <c r="ULH1" s="281"/>
      <c r="ULI1" s="281"/>
      <c r="ULJ1" s="281"/>
      <c r="ULK1" s="281"/>
      <c r="ULL1" s="281"/>
      <c r="ULM1" s="281"/>
      <c r="ULN1" s="281"/>
      <c r="ULO1" s="281"/>
      <c r="ULP1" s="281"/>
      <c r="ULQ1" s="281"/>
      <c r="ULR1" s="281"/>
      <c r="ULS1" s="281"/>
      <c r="ULT1" s="281"/>
      <c r="ULU1" s="281"/>
      <c r="ULV1" s="281"/>
      <c r="ULW1" s="281"/>
      <c r="ULX1" s="281"/>
      <c r="ULY1" s="281"/>
      <c r="ULZ1" s="281"/>
      <c r="UMA1" s="281"/>
      <c r="UMB1" s="281"/>
      <c r="UMC1" s="281"/>
      <c r="UMD1" s="281"/>
      <c r="UME1" s="281"/>
      <c r="UMF1" s="281"/>
      <c r="UMG1" s="281"/>
      <c r="UMH1" s="281"/>
      <c r="UMI1" s="281"/>
      <c r="UMJ1" s="281"/>
      <c r="UMK1" s="281"/>
      <c r="UML1" s="281"/>
      <c r="UMM1" s="281"/>
      <c r="UMN1" s="281"/>
      <c r="UMO1" s="281"/>
      <c r="UMP1" s="281"/>
      <c r="UMQ1" s="281"/>
      <c r="UMR1" s="281"/>
      <c r="UMS1" s="281"/>
      <c r="UMT1" s="281"/>
      <c r="UMU1" s="281"/>
      <c r="UMV1" s="281"/>
      <c r="UMW1" s="281"/>
      <c r="UMX1" s="281"/>
      <c r="UMY1" s="281"/>
      <c r="UMZ1" s="281"/>
      <c r="UNA1" s="281"/>
      <c r="UNB1" s="281"/>
      <c r="UNC1" s="281"/>
      <c r="UND1" s="281"/>
      <c r="UNE1" s="281"/>
      <c r="UNF1" s="281"/>
      <c r="UNG1" s="281"/>
      <c r="UNH1" s="281"/>
      <c r="UNI1" s="281"/>
      <c r="UNJ1" s="281"/>
      <c r="UNK1" s="281"/>
      <c r="UNL1" s="281"/>
      <c r="UNM1" s="281"/>
      <c r="UNN1" s="281"/>
      <c r="UNO1" s="281"/>
      <c r="UNP1" s="281"/>
      <c r="UNQ1" s="281"/>
      <c r="UNR1" s="281"/>
      <c r="UNS1" s="281"/>
      <c r="UNT1" s="281"/>
      <c r="UNU1" s="281"/>
      <c r="UNV1" s="281"/>
      <c r="UNW1" s="281"/>
      <c r="UNX1" s="281"/>
      <c r="UNY1" s="281"/>
      <c r="UNZ1" s="281"/>
      <c r="UOA1" s="281"/>
      <c r="UOB1" s="281"/>
      <c r="UOC1" s="281"/>
      <c r="UOD1" s="281"/>
      <c r="UOE1" s="281"/>
      <c r="UOF1" s="281"/>
      <c r="UOG1" s="281"/>
      <c r="UOH1" s="281"/>
      <c r="UOI1" s="281"/>
      <c r="UOJ1" s="281"/>
      <c r="UOK1" s="281"/>
      <c r="UOL1" s="281"/>
      <c r="UOM1" s="281"/>
      <c r="UON1" s="281"/>
      <c r="UOO1" s="281"/>
      <c r="UOP1" s="281"/>
      <c r="UOQ1" s="281"/>
      <c r="UOR1" s="281"/>
      <c r="UOS1" s="281"/>
      <c r="UOT1" s="281"/>
      <c r="UOU1" s="281"/>
      <c r="UOV1" s="281"/>
      <c r="UOW1" s="281"/>
      <c r="UOX1" s="281"/>
      <c r="UOY1" s="281"/>
      <c r="UOZ1" s="281"/>
      <c r="UPA1" s="281"/>
      <c r="UPB1" s="281"/>
      <c r="UPC1" s="281"/>
      <c r="UPD1" s="281"/>
      <c r="UPE1" s="281"/>
      <c r="UPF1" s="281"/>
      <c r="UPG1" s="281"/>
      <c r="UPH1" s="281"/>
      <c r="UPI1" s="281"/>
      <c r="UPJ1" s="281"/>
      <c r="UPK1" s="281"/>
      <c r="UPL1" s="281"/>
      <c r="UPM1" s="281"/>
      <c r="UPN1" s="281"/>
      <c r="UPO1" s="281"/>
      <c r="UPP1" s="281"/>
      <c r="UPQ1" s="281"/>
      <c r="UPR1" s="281"/>
      <c r="UPS1" s="281"/>
      <c r="UPT1" s="281"/>
      <c r="UPU1" s="281"/>
      <c r="UPV1" s="281"/>
      <c r="UPW1" s="281"/>
      <c r="UPX1" s="281"/>
      <c r="UPY1" s="281"/>
      <c r="UPZ1" s="281"/>
      <c r="UQA1" s="281"/>
      <c r="UQB1" s="281"/>
      <c r="UQC1" s="281"/>
      <c r="UQD1" s="281"/>
      <c r="UQE1" s="281"/>
      <c r="UQF1" s="281"/>
      <c r="UQG1" s="281"/>
      <c r="UQH1" s="281"/>
      <c r="UQI1" s="281"/>
      <c r="UQJ1" s="281"/>
      <c r="UQK1" s="281"/>
      <c r="UQL1" s="281"/>
      <c r="UQM1" s="281"/>
      <c r="UQN1" s="281"/>
      <c r="UQO1" s="281"/>
      <c r="UQP1" s="281"/>
      <c r="UQQ1" s="281"/>
      <c r="UQR1" s="281"/>
      <c r="UQS1" s="281"/>
      <c r="UQT1" s="281"/>
      <c r="UQU1" s="281"/>
      <c r="UQV1" s="281"/>
      <c r="UQW1" s="281"/>
      <c r="UQX1" s="281"/>
      <c r="UQY1" s="281"/>
      <c r="UQZ1" s="281"/>
      <c r="URA1" s="281"/>
      <c r="URB1" s="281"/>
      <c r="URC1" s="281"/>
      <c r="URD1" s="281"/>
      <c r="URE1" s="281"/>
      <c r="URF1" s="281"/>
      <c r="URG1" s="281"/>
      <c r="URH1" s="281"/>
      <c r="URI1" s="281"/>
      <c r="URJ1" s="281"/>
      <c r="URK1" s="281"/>
      <c r="URL1" s="281"/>
      <c r="URM1" s="281"/>
      <c r="URN1" s="281"/>
      <c r="URO1" s="281"/>
      <c r="URP1" s="281"/>
      <c r="URQ1" s="281"/>
      <c r="URR1" s="281"/>
      <c r="URS1" s="281"/>
      <c r="URT1" s="281"/>
      <c r="URU1" s="281"/>
      <c r="URV1" s="281"/>
      <c r="URW1" s="281"/>
      <c r="URX1" s="281"/>
      <c r="URY1" s="281"/>
      <c r="URZ1" s="281"/>
      <c r="USA1" s="281"/>
      <c r="USB1" s="281"/>
      <c r="USC1" s="281"/>
      <c r="USD1" s="281"/>
      <c r="USE1" s="281"/>
      <c r="USF1" s="281"/>
      <c r="USG1" s="281"/>
      <c r="USH1" s="281"/>
      <c r="USI1" s="281"/>
      <c r="USJ1" s="281"/>
      <c r="USK1" s="281"/>
      <c r="USL1" s="281"/>
      <c r="USM1" s="281"/>
      <c r="USN1" s="281"/>
      <c r="USO1" s="281"/>
      <c r="USP1" s="281"/>
      <c r="USQ1" s="281"/>
      <c r="USR1" s="281"/>
      <c r="USS1" s="281"/>
      <c r="UST1" s="281"/>
      <c r="USU1" s="281"/>
      <c r="USV1" s="281"/>
      <c r="USW1" s="281"/>
      <c r="USX1" s="281"/>
      <c r="USY1" s="281"/>
      <c r="USZ1" s="281"/>
      <c r="UTA1" s="281"/>
      <c r="UTB1" s="281"/>
      <c r="UTC1" s="281"/>
      <c r="UTD1" s="281"/>
      <c r="UTE1" s="281"/>
      <c r="UTF1" s="281"/>
      <c r="UTG1" s="281"/>
      <c r="UTH1" s="281"/>
      <c r="UTI1" s="281"/>
      <c r="UTJ1" s="281"/>
      <c r="UTK1" s="281"/>
      <c r="UTL1" s="281"/>
      <c r="UTM1" s="281"/>
      <c r="UTN1" s="281"/>
      <c r="UTO1" s="281"/>
      <c r="UTP1" s="281"/>
      <c r="UTQ1" s="281"/>
      <c r="UTR1" s="281"/>
      <c r="UTS1" s="281"/>
      <c r="UTT1" s="281"/>
      <c r="UTU1" s="281"/>
      <c r="UTV1" s="281"/>
      <c r="UTW1" s="281"/>
      <c r="UTX1" s="281"/>
      <c r="UTY1" s="281"/>
      <c r="UTZ1" s="281"/>
      <c r="UUA1" s="281"/>
      <c r="UUB1" s="281"/>
      <c r="UUC1" s="281"/>
      <c r="UUD1" s="281"/>
      <c r="UUE1" s="281"/>
      <c r="UUF1" s="281"/>
      <c r="UUG1" s="281"/>
      <c r="UUH1" s="281"/>
      <c r="UUI1" s="281"/>
      <c r="UUJ1" s="281"/>
      <c r="UUK1" s="281"/>
      <c r="UUL1" s="281"/>
      <c r="UUM1" s="281"/>
      <c r="UUN1" s="281"/>
      <c r="UUO1" s="281"/>
      <c r="UUP1" s="281"/>
      <c r="UUQ1" s="281"/>
      <c r="UUR1" s="281"/>
      <c r="UUS1" s="281"/>
      <c r="UUT1" s="281"/>
      <c r="UUU1" s="281"/>
      <c r="UUV1" s="281"/>
      <c r="UUW1" s="281"/>
      <c r="UUX1" s="281"/>
      <c r="UUY1" s="281"/>
      <c r="UUZ1" s="281"/>
      <c r="UVA1" s="281"/>
      <c r="UVB1" s="281"/>
      <c r="UVC1" s="281"/>
      <c r="UVD1" s="281"/>
      <c r="UVE1" s="281"/>
      <c r="UVF1" s="281"/>
      <c r="UVG1" s="281"/>
      <c r="UVH1" s="281"/>
      <c r="UVI1" s="281"/>
      <c r="UVJ1" s="281"/>
      <c r="UVK1" s="281"/>
      <c r="UVL1" s="281"/>
      <c r="UVM1" s="281"/>
      <c r="UVN1" s="281"/>
      <c r="UVO1" s="281"/>
      <c r="UVP1" s="281"/>
      <c r="UVQ1" s="281"/>
      <c r="UVR1" s="281"/>
      <c r="UVS1" s="281"/>
      <c r="UVT1" s="281"/>
      <c r="UVU1" s="281"/>
      <c r="UVV1" s="281"/>
      <c r="UVW1" s="281"/>
      <c r="UVX1" s="281"/>
      <c r="UVY1" s="281"/>
      <c r="UVZ1" s="281"/>
      <c r="UWA1" s="281"/>
      <c r="UWB1" s="281"/>
      <c r="UWC1" s="281"/>
      <c r="UWD1" s="281"/>
      <c r="UWE1" s="281"/>
      <c r="UWF1" s="281"/>
      <c r="UWG1" s="281"/>
      <c r="UWH1" s="281"/>
      <c r="UWI1" s="281"/>
      <c r="UWJ1" s="281"/>
      <c r="UWK1" s="281"/>
      <c r="UWL1" s="281"/>
      <c r="UWM1" s="281"/>
      <c r="UWN1" s="281"/>
      <c r="UWO1" s="281"/>
      <c r="UWP1" s="281"/>
      <c r="UWQ1" s="281"/>
      <c r="UWR1" s="281"/>
      <c r="UWS1" s="281"/>
      <c r="UWT1" s="281"/>
      <c r="UWU1" s="281"/>
      <c r="UWV1" s="281"/>
      <c r="UWW1" s="281"/>
      <c r="UWX1" s="281"/>
      <c r="UWY1" s="281"/>
      <c r="UWZ1" s="281"/>
      <c r="UXA1" s="281"/>
      <c r="UXB1" s="281"/>
      <c r="UXC1" s="281"/>
      <c r="UXD1" s="281"/>
      <c r="UXE1" s="281"/>
      <c r="UXF1" s="281"/>
      <c r="UXG1" s="281"/>
      <c r="UXH1" s="281"/>
      <c r="UXI1" s="281"/>
      <c r="UXJ1" s="281"/>
      <c r="UXK1" s="281"/>
      <c r="UXL1" s="281"/>
      <c r="UXM1" s="281"/>
      <c r="UXN1" s="281"/>
      <c r="UXO1" s="281"/>
      <c r="UXP1" s="281"/>
      <c r="UXQ1" s="281"/>
      <c r="UXR1" s="281"/>
      <c r="UXS1" s="281"/>
      <c r="UXT1" s="281"/>
      <c r="UXU1" s="281"/>
      <c r="UXV1" s="281"/>
      <c r="UXW1" s="281"/>
      <c r="UXX1" s="281"/>
      <c r="UXY1" s="281"/>
      <c r="UXZ1" s="281"/>
      <c r="UYA1" s="281"/>
      <c r="UYB1" s="281"/>
      <c r="UYC1" s="281"/>
      <c r="UYD1" s="281"/>
      <c r="UYE1" s="281"/>
      <c r="UYF1" s="281"/>
      <c r="UYG1" s="281"/>
      <c r="UYH1" s="281"/>
      <c r="UYI1" s="281"/>
      <c r="UYJ1" s="281"/>
      <c r="UYK1" s="281"/>
      <c r="UYL1" s="281"/>
      <c r="UYM1" s="281"/>
      <c r="UYN1" s="281"/>
      <c r="UYO1" s="281"/>
      <c r="UYP1" s="281"/>
      <c r="UYQ1" s="281"/>
      <c r="UYR1" s="281"/>
      <c r="UYS1" s="281"/>
      <c r="UYT1" s="281"/>
      <c r="UYU1" s="281"/>
      <c r="UYV1" s="281"/>
      <c r="UYW1" s="281"/>
      <c r="UYX1" s="281"/>
      <c r="UYY1" s="281"/>
      <c r="UYZ1" s="281"/>
      <c r="UZA1" s="281"/>
      <c r="UZB1" s="281"/>
      <c r="UZC1" s="281"/>
      <c r="UZD1" s="281"/>
      <c r="UZE1" s="281"/>
      <c r="UZF1" s="281"/>
      <c r="UZG1" s="281"/>
      <c r="UZH1" s="281"/>
      <c r="UZI1" s="281"/>
      <c r="UZJ1" s="281"/>
      <c r="UZK1" s="281"/>
      <c r="UZL1" s="281"/>
      <c r="UZM1" s="281"/>
      <c r="UZN1" s="281"/>
      <c r="UZO1" s="281"/>
      <c r="UZP1" s="281"/>
      <c r="UZQ1" s="281"/>
      <c r="UZR1" s="281"/>
      <c r="UZS1" s="281"/>
      <c r="UZT1" s="281"/>
      <c r="UZU1" s="281"/>
      <c r="UZV1" s="281"/>
      <c r="UZW1" s="281"/>
      <c r="UZX1" s="281"/>
      <c r="UZY1" s="281"/>
      <c r="UZZ1" s="281"/>
      <c r="VAA1" s="281"/>
      <c r="VAB1" s="281"/>
      <c r="VAC1" s="281"/>
      <c r="VAD1" s="281"/>
      <c r="VAE1" s="281"/>
      <c r="VAF1" s="281"/>
      <c r="VAG1" s="281"/>
      <c r="VAH1" s="281"/>
      <c r="VAI1" s="281"/>
      <c r="VAJ1" s="281"/>
      <c r="VAK1" s="281"/>
      <c r="VAL1" s="281"/>
      <c r="VAM1" s="281"/>
      <c r="VAN1" s="281"/>
      <c r="VAO1" s="281"/>
      <c r="VAP1" s="281"/>
      <c r="VAQ1" s="281"/>
      <c r="VAR1" s="281"/>
      <c r="VAS1" s="281"/>
      <c r="VAT1" s="281"/>
      <c r="VAU1" s="281"/>
      <c r="VAV1" s="281"/>
      <c r="VAW1" s="281"/>
      <c r="VAX1" s="281"/>
      <c r="VAY1" s="281"/>
      <c r="VAZ1" s="281"/>
      <c r="VBA1" s="281"/>
      <c r="VBB1" s="281"/>
      <c r="VBC1" s="281"/>
      <c r="VBD1" s="281"/>
      <c r="VBE1" s="281"/>
      <c r="VBF1" s="281"/>
      <c r="VBG1" s="281"/>
      <c r="VBH1" s="281"/>
      <c r="VBI1" s="281"/>
      <c r="VBJ1" s="281"/>
      <c r="VBK1" s="281"/>
      <c r="VBL1" s="281"/>
      <c r="VBM1" s="281"/>
      <c r="VBN1" s="281"/>
      <c r="VBO1" s="281"/>
      <c r="VBP1" s="281"/>
      <c r="VBQ1" s="281"/>
      <c r="VBR1" s="281"/>
      <c r="VBS1" s="281"/>
      <c r="VBT1" s="281"/>
      <c r="VBU1" s="281"/>
      <c r="VBV1" s="281"/>
      <c r="VBW1" s="281"/>
      <c r="VBX1" s="281"/>
      <c r="VBY1" s="281"/>
      <c r="VBZ1" s="281"/>
      <c r="VCA1" s="281"/>
      <c r="VCB1" s="281"/>
      <c r="VCC1" s="281"/>
      <c r="VCD1" s="281"/>
      <c r="VCE1" s="281"/>
      <c r="VCF1" s="281"/>
      <c r="VCG1" s="281"/>
      <c r="VCH1" s="281"/>
      <c r="VCI1" s="281"/>
      <c r="VCJ1" s="281"/>
      <c r="VCK1" s="281"/>
      <c r="VCL1" s="281"/>
      <c r="VCM1" s="281"/>
      <c r="VCN1" s="281"/>
      <c r="VCO1" s="281"/>
      <c r="VCP1" s="281"/>
      <c r="VCQ1" s="281"/>
      <c r="VCR1" s="281"/>
      <c r="VCS1" s="281"/>
      <c r="VCT1" s="281"/>
      <c r="VCU1" s="281"/>
      <c r="VCV1" s="281"/>
      <c r="VCW1" s="281"/>
      <c r="VCX1" s="281"/>
      <c r="VCY1" s="281"/>
      <c r="VCZ1" s="281"/>
      <c r="VDA1" s="281"/>
      <c r="VDB1" s="281"/>
      <c r="VDC1" s="281"/>
      <c r="VDD1" s="281"/>
      <c r="VDE1" s="281"/>
      <c r="VDF1" s="281"/>
      <c r="VDG1" s="281"/>
      <c r="VDH1" s="281"/>
      <c r="VDI1" s="281"/>
      <c r="VDJ1" s="281"/>
      <c r="VDK1" s="281"/>
      <c r="VDL1" s="281"/>
      <c r="VDM1" s="281"/>
      <c r="VDN1" s="281"/>
      <c r="VDO1" s="281"/>
      <c r="VDP1" s="281"/>
      <c r="VDQ1" s="281"/>
      <c r="VDR1" s="281"/>
      <c r="VDS1" s="281"/>
      <c r="VDT1" s="281"/>
      <c r="VDU1" s="281"/>
      <c r="VDV1" s="281"/>
      <c r="VDW1" s="281"/>
      <c r="VDX1" s="281"/>
      <c r="VDY1" s="281"/>
      <c r="VDZ1" s="281"/>
      <c r="VEA1" s="281"/>
      <c r="VEB1" s="281"/>
      <c r="VEC1" s="281"/>
      <c r="VED1" s="281"/>
      <c r="VEE1" s="281"/>
      <c r="VEF1" s="281"/>
      <c r="VEG1" s="281"/>
      <c r="VEH1" s="281"/>
      <c r="VEI1" s="281"/>
      <c r="VEJ1" s="281"/>
      <c r="VEK1" s="281"/>
      <c r="VEL1" s="281"/>
      <c r="VEM1" s="281"/>
      <c r="VEN1" s="281"/>
      <c r="VEO1" s="281"/>
      <c r="VEP1" s="281"/>
      <c r="VEQ1" s="281"/>
      <c r="VER1" s="281"/>
      <c r="VES1" s="281"/>
      <c r="VET1" s="281"/>
      <c r="VEU1" s="281"/>
      <c r="VEV1" s="281"/>
      <c r="VEW1" s="281"/>
      <c r="VEX1" s="281"/>
      <c r="VEY1" s="281"/>
      <c r="VEZ1" s="281"/>
      <c r="VFA1" s="281"/>
      <c r="VFB1" s="281"/>
      <c r="VFC1" s="281"/>
      <c r="VFD1" s="281"/>
      <c r="VFE1" s="281"/>
      <c r="VFF1" s="281"/>
      <c r="VFG1" s="281"/>
      <c r="VFH1" s="281"/>
      <c r="VFI1" s="281"/>
      <c r="VFJ1" s="281"/>
      <c r="VFK1" s="281"/>
      <c r="VFL1" s="281"/>
      <c r="VFM1" s="281"/>
      <c r="VFN1" s="281"/>
      <c r="VFO1" s="281"/>
      <c r="VFP1" s="281"/>
      <c r="VFQ1" s="281"/>
      <c r="VFR1" s="281"/>
      <c r="VFS1" s="281"/>
      <c r="VFT1" s="281"/>
      <c r="VFU1" s="281"/>
      <c r="VFV1" s="281"/>
      <c r="VFW1" s="281"/>
      <c r="VFX1" s="281"/>
      <c r="VFY1" s="281"/>
      <c r="VFZ1" s="281"/>
      <c r="VGA1" s="281"/>
      <c r="VGB1" s="281"/>
      <c r="VGC1" s="281"/>
      <c r="VGD1" s="281"/>
      <c r="VGE1" s="281"/>
      <c r="VGF1" s="281"/>
      <c r="VGG1" s="281"/>
      <c r="VGH1" s="281"/>
      <c r="VGI1" s="281"/>
      <c r="VGJ1" s="281"/>
      <c r="VGK1" s="281"/>
      <c r="VGL1" s="281"/>
      <c r="VGM1" s="281"/>
      <c r="VGN1" s="281"/>
      <c r="VGO1" s="281"/>
      <c r="VGP1" s="281"/>
      <c r="VGQ1" s="281"/>
      <c r="VGR1" s="281"/>
      <c r="VGS1" s="281"/>
      <c r="VGT1" s="281"/>
      <c r="VGU1" s="281"/>
      <c r="VGV1" s="281"/>
      <c r="VGW1" s="281"/>
      <c r="VGX1" s="281"/>
      <c r="VGY1" s="281"/>
      <c r="VGZ1" s="281"/>
      <c r="VHA1" s="281"/>
      <c r="VHB1" s="281"/>
      <c r="VHC1" s="281"/>
      <c r="VHD1" s="281"/>
      <c r="VHE1" s="281"/>
      <c r="VHF1" s="281"/>
      <c r="VHG1" s="281"/>
      <c r="VHH1" s="281"/>
      <c r="VHI1" s="281"/>
      <c r="VHJ1" s="281"/>
      <c r="VHK1" s="281"/>
      <c r="VHL1" s="281"/>
      <c r="VHM1" s="281"/>
      <c r="VHN1" s="281"/>
      <c r="VHO1" s="281"/>
      <c r="VHP1" s="281"/>
      <c r="VHQ1" s="281"/>
      <c r="VHR1" s="281"/>
      <c r="VHS1" s="281"/>
      <c r="VHT1" s="281"/>
      <c r="VHU1" s="281"/>
      <c r="VHV1" s="281"/>
      <c r="VHW1" s="281"/>
      <c r="VHX1" s="281"/>
      <c r="VHY1" s="281"/>
      <c r="VHZ1" s="281"/>
      <c r="VIA1" s="281"/>
      <c r="VIB1" s="281"/>
      <c r="VIC1" s="281"/>
      <c r="VID1" s="281"/>
      <c r="VIE1" s="281"/>
      <c r="VIF1" s="281"/>
      <c r="VIG1" s="281"/>
      <c r="VIH1" s="281"/>
      <c r="VII1" s="281"/>
      <c r="VIJ1" s="281"/>
      <c r="VIK1" s="281"/>
      <c r="VIL1" s="281"/>
      <c r="VIM1" s="281"/>
      <c r="VIN1" s="281"/>
      <c r="VIO1" s="281"/>
      <c r="VIP1" s="281"/>
      <c r="VIQ1" s="281"/>
      <c r="VIR1" s="281"/>
      <c r="VIS1" s="281"/>
      <c r="VIT1" s="281"/>
      <c r="VIU1" s="281"/>
      <c r="VIV1" s="281"/>
      <c r="VIW1" s="281"/>
      <c r="VIX1" s="281"/>
      <c r="VIY1" s="281"/>
      <c r="VIZ1" s="281"/>
      <c r="VJA1" s="281"/>
      <c r="VJB1" s="281"/>
      <c r="VJC1" s="281"/>
      <c r="VJD1" s="281"/>
      <c r="VJE1" s="281"/>
      <c r="VJF1" s="281"/>
      <c r="VJG1" s="281"/>
      <c r="VJH1" s="281"/>
      <c r="VJI1" s="281"/>
      <c r="VJJ1" s="281"/>
      <c r="VJK1" s="281"/>
      <c r="VJL1" s="281"/>
      <c r="VJM1" s="281"/>
      <c r="VJN1" s="281"/>
      <c r="VJO1" s="281"/>
      <c r="VJP1" s="281"/>
      <c r="VJQ1" s="281"/>
      <c r="VJR1" s="281"/>
      <c r="VJS1" s="281"/>
      <c r="VJT1" s="281"/>
      <c r="VJU1" s="281"/>
      <c r="VJV1" s="281"/>
      <c r="VJW1" s="281"/>
      <c r="VJX1" s="281"/>
      <c r="VJY1" s="281"/>
      <c r="VJZ1" s="281"/>
      <c r="VKA1" s="281"/>
      <c r="VKB1" s="281"/>
      <c r="VKC1" s="281"/>
      <c r="VKD1" s="281"/>
      <c r="VKE1" s="281"/>
      <c r="VKF1" s="281"/>
      <c r="VKG1" s="281"/>
      <c r="VKH1" s="281"/>
      <c r="VKI1" s="281"/>
      <c r="VKJ1" s="281"/>
      <c r="VKK1" s="281"/>
      <c r="VKL1" s="281"/>
      <c r="VKM1" s="281"/>
      <c r="VKN1" s="281"/>
      <c r="VKO1" s="281"/>
      <c r="VKP1" s="281"/>
      <c r="VKQ1" s="281"/>
      <c r="VKR1" s="281"/>
      <c r="VKS1" s="281"/>
      <c r="VKT1" s="281"/>
      <c r="VKU1" s="281"/>
      <c r="VKV1" s="281"/>
      <c r="VKW1" s="281"/>
      <c r="VKX1" s="281"/>
      <c r="VKY1" s="281"/>
      <c r="VKZ1" s="281"/>
      <c r="VLA1" s="281"/>
      <c r="VLB1" s="281"/>
      <c r="VLC1" s="281"/>
      <c r="VLD1" s="281"/>
      <c r="VLE1" s="281"/>
      <c r="VLF1" s="281"/>
      <c r="VLG1" s="281"/>
      <c r="VLH1" s="281"/>
      <c r="VLI1" s="281"/>
      <c r="VLJ1" s="281"/>
      <c r="VLK1" s="281"/>
      <c r="VLL1" s="281"/>
      <c r="VLM1" s="281"/>
      <c r="VLN1" s="281"/>
      <c r="VLO1" s="281"/>
      <c r="VLP1" s="281"/>
      <c r="VLQ1" s="281"/>
      <c r="VLR1" s="281"/>
      <c r="VLS1" s="281"/>
      <c r="VLT1" s="281"/>
      <c r="VLU1" s="281"/>
      <c r="VLV1" s="281"/>
      <c r="VLW1" s="281"/>
      <c r="VLX1" s="281"/>
      <c r="VLY1" s="281"/>
      <c r="VLZ1" s="281"/>
      <c r="VMA1" s="281"/>
      <c r="VMB1" s="281"/>
      <c r="VMC1" s="281"/>
      <c r="VMD1" s="281"/>
      <c r="VME1" s="281"/>
      <c r="VMF1" s="281"/>
      <c r="VMG1" s="281"/>
      <c r="VMH1" s="281"/>
      <c r="VMI1" s="281"/>
      <c r="VMJ1" s="281"/>
      <c r="VMK1" s="281"/>
      <c r="VML1" s="281"/>
      <c r="VMM1" s="281"/>
      <c r="VMN1" s="281"/>
      <c r="VMO1" s="281"/>
      <c r="VMP1" s="281"/>
      <c r="VMQ1" s="281"/>
      <c r="VMR1" s="281"/>
      <c r="VMS1" s="281"/>
      <c r="VMT1" s="281"/>
      <c r="VMU1" s="281"/>
      <c r="VMV1" s="281"/>
      <c r="VMW1" s="281"/>
      <c r="VMX1" s="281"/>
      <c r="VMY1" s="281"/>
      <c r="VMZ1" s="281"/>
      <c r="VNA1" s="281"/>
      <c r="VNB1" s="281"/>
      <c r="VNC1" s="281"/>
      <c r="VND1" s="281"/>
      <c r="VNE1" s="281"/>
      <c r="VNF1" s="281"/>
      <c r="VNG1" s="281"/>
      <c r="VNH1" s="281"/>
      <c r="VNI1" s="281"/>
      <c r="VNJ1" s="281"/>
      <c r="VNK1" s="281"/>
      <c r="VNL1" s="281"/>
      <c r="VNM1" s="281"/>
      <c r="VNN1" s="281"/>
      <c r="VNO1" s="281"/>
      <c r="VNP1" s="281"/>
      <c r="VNQ1" s="281"/>
      <c r="VNR1" s="281"/>
      <c r="VNS1" s="281"/>
      <c r="VNT1" s="281"/>
      <c r="VNU1" s="281"/>
      <c r="VNV1" s="281"/>
      <c r="VNW1" s="281"/>
      <c r="VNX1" s="281"/>
      <c r="VNY1" s="281"/>
      <c r="VNZ1" s="281"/>
      <c r="VOA1" s="281"/>
      <c r="VOB1" s="281"/>
      <c r="VOC1" s="281"/>
      <c r="VOD1" s="281"/>
      <c r="VOE1" s="281"/>
      <c r="VOF1" s="281"/>
      <c r="VOG1" s="281"/>
      <c r="VOH1" s="281"/>
      <c r="VOI1" s="281"/>
      <c r="VOJ1" s="281"/>
      <c r="VOK1" s="281"/>
      <c r="VOL1" s="281"/>
      <c r="VOM1" s="281"/>
      <c r="VON1" s="281"/>
      <c r="VOO1" s="281"/>
      <c r="VOP1" s="281"/>
      <c r="VOQ1" s="281"/>
      <c r="VOR1" s="281"/>
      <c r="VOS1" s="281"/>
      <c r="VOT1" s="281"/>
      <c r="VOU1" s="281"/>
      <c r="VOV1" s="281"/>
      <c r="VOW1" s="281"/>
      <c r="VOX1" s="281"/>
      <c r="VOY1" s="281"/>
      <c r="VOZ1" s="281"/>
      <c r="VPA1" s="281"/>
      <c r="VPB1" s="281"/>
      <c r="VPC1" s="281"/>
      <c r="VPD1" s="281"/>
      <c r="VPE1" s="281"/>
      <c r="VPF1" s="281"/>
      <c r="VPG1" s="281"/>
      <c r="VPH1" s="281"/>
      <c r="VPI1" s="281"/>
      <c r="VPJ1" s="281"/>
      <c r="VPK1" s="281"/>
      <c r="VPL1" s="281"/>
      <c r="VPM1" s="281"/>
      <c r="VPN1" s="281"/>
      <c r="VPO1" s="281"/>
      <c r="VPP1" s="281"/>
      <c r="VPQ1" s="281"/>
      <c r="VPR1" s="281"/>
      <c r="VPS1" s="281"/>
      <c r="VPT1" s="281"/>
      <c r="VPU1" s="281"/>
      <c r="VPV1" s="281"/>
      <c r="VPW1" s="281"/>
      <c r="VPX1" s="281"/>
      <c r="VPY1" s="281"/>
      <c r="VPZ1" s="281"/>
      <c r="VQA1" s="281"/>
      <c r="VQB1" s="281"/>
      <c r="VQC1" s="281"/>
      <c r="VQD1" s="281"/>
      <c r="VQE1" s="281"/>
      <c r="VQF1" s="281"/>
      <c r="VQG1" s="281"/>
      <c r="VQH1" s="281"/>
      <c r="VQI1" s="281"/>
      <c r="VQJ1" s="281"/>
      <c r="VQK1" s="281"/>
      <c r="VQL1" s="281"/>
      <c r="VQM1" s="281"/>
      <c r="VQN1" s="281"/>
      <c r="VQO1" s="281"/>
      <c r="VQP1" s="281"/>
      <c r="VQQ1" s="281"/>
      <c r="VQR1" s="281"/>
      <c r="VQS1" s="281"/>
      <c r="VQT1" s="281"/>
      <c r="VQU1" s="281"/>
      <c r="VQV1" s="281"/>
      <c r="VQW1" s="281"/>
      <c r="VQX1" s="281"/>
      <c r="VQY1" s="281"/>
      <c r="VQZ1" s="281"/>
      <c r="VRA1" s="281"/>
      <c r="VRB1" s="281"/>
      <c r="VRC1" s="281"/>
      <c r="VRD1" s="281"/>
      <c r="VRE1" s="281"/>
      <c r="VRF1" s="281"/>
      <c r="VRG1" s="281"/>
      <c r="VRH1" s="281"/>
      <c r="VRI1" s="281"/>
      <c r="VRJ1" s="281"/>
      <c r="VRK1" s="281"/>
      <c r="VRL1" s="281"/>
      <c r="VRM1" s="281"/>
      <c r="VRN1" s="281"/>
      <c r="VRO1" s="281"/>
      <c r="VRP1" s="281"/>
      <c r="VRQ1" s="281"/>
      <c r="VRR1" s="281"/>
      <c r="VRS1" s="281"/>
      <c r="VRT1" s="281"/>
      <c r="VRU1" s="281"/>
      <c r="VRV1" s="281"/>
      <c r="VRW1" s="281"/>
      <c r="VRX1" s="281"/>
      <c r="VRY1" s="281"/>
      <c r="VRZ1" s="281"/>
      <c r="VSA1" s="281"/>
      <c r="VSB1" s="281"/>
      <c r="VSC1" s="281"/>
      <c r="VSD1" s="281"/>
      <c r="VSE1" s="281"/>
      <c r="VSF1" s="281"/>
      <c r="VSG1" s="281"/>
      <c r="VSH1" s="281"/>
      <c r="VSI1" s="281"/>
      <c r="VSJ1" s="281"/>
      <c r="VSK1" s="281"/>
      <c r="VSL1" s="281"/>
      <c r="VSM1" s="281"/>
      <c r="VSN1" s="281"/>
      <c r="VSO1" s="281"/>
      <c r="VSP1" s="281"/>
      <c r="VSQ1" s="281"/>
      <c r="VSR1" s="281"/>
      <c r="VSS1" s="281"/>
      <c r="VST1" s="281"/>
      <c r="VSU1" s="281"/>
      <c r="VSV1" s="281"/>
      <c r="VSW1" s="281"/>
      <c r="VSX1" s="281"/>
      <c r="VSY1" s="281"/>
      <c r="VSZ1" s="281"/>
      <c r="VTA1" s="281"/>
      <c r="VTB1" s="281"/>
      <c r="VTC1" s="281"/>
      <c r="VTD1" s="281"/>
      <c r="VTE1" s="281"/>
      <c r="VTF1" s="281"/>
      <c r="VTG1" s="281"/>
      <c r="VTH1" s="281"/>
      <c r="VTI1" s="281"/>
      <c r="VTJ1" s="281"/>
      <c r="VTK1" s="281"/>
      <c r="VTL1" s="281"/>
      <c r="VTM1" s="281"/>
      <c r="VTN1" s="281"/>
      <c r="VTO1" s="281"/>
      <c r="VTP1" s="281"/>
      <c r="VTQ1" s="281"/>
      <c r="VTR1" s="281"/>
      <c r="VTS1" s="281"/>
      <c r="VTT1" s="281"/>
      <c r="VTU1" s="281"/>
      <c r="VTV1" s="281"/>
      <c r="VTW1" s="281"/>
      <c r="VTX1" s="281"/>
      <c r="VTY1" s="281"/>
      <c r="VTZ1" s="281"/>
      <c r="VUA1" s="281"/>
      <c r="VUB1" s="281"/>
      <c r="VUC1" s="281"/>
      <c r="VUD1" s="281"/>
      <c r="VUE1" s="281"/>
      <c r="VUF1" s="281"/>
      <c r="VUG1" s="281"/>
      <c r="VUH1" s="281"/>
      <c r="VUI1" s="281"/>
      <c r="VUJ1" s="281"/>
      <c r="VUK1" s="281"/>
      <c r="VUL1" s="281"/>
      <c r="VUM1" s="281"/>
      <c r="VUN1" s="281"/>
      <c r="VUO1" s="281"/>
      <c r="VUP1" s="281"/>
      <c r="VUQ1" s="281"/>
      <c r="VUR1" s="281"/>
      <c r="VUS1" s="281"/>
      <c r="VUT1" s="281"/>
      <c r="VUU1" s="281"/>
      <c r="VUV1" s="281"/>
      <c r="VUW1" s="281"/>
      <c r="VUX1" s="281"/>
      <c r="VUY1" s="281"/>
      <c r="VUZ1" s="281"/>
      <c r="VVA1" s="281"/>
      <c r="VVB1" s="281"/>
      <c r="VVC1" s="281"/>
      <c r="VVD1" s="281"/>
      <c r="VVE1" s="281"/>
      <c r="VVF1" s="281"/>
      <c r="VVG1" s="281"/>
      <c r="VVH1" s="281"/>
      <c r="VVI1" s="281"/>
      <c r="VVJ1" s="281"/>
      <c r="VVK1" s="281"/>
      <c r="VVL1" s="281"/>
      <c r="VVM1" s="281"/>
      <c r="VVN1" s="281"/>
      <c r="VVO1" s="281"/>
      <c r="VVP1" s="281"/>
      <c r="VVQ1" s="281"/>
      <c r="VVR1" s="281"/>
      <c r="VVS1" s="281"/>
      <c r="VVT1" s="281"/>
      <c r="VVU1" s="281"/>
      <c r="VVV1" s="281"/>
      <c r="VVW1" s="281"/>
      <c r="VVX1" s="281"/>
      <c r="VVY1" s="281"/>
      <c r="VVZ1" s="281"/>
      <c r="VWA1" s="281"/>
      <c r="VWB1" s="281"/>
      <c r="VWC1" s="281"/>
      <c r="VWD1" s="281"/>
      <c r="VWE1" s="281"/>
      <c r="VWF1" s="281"/>
      <c r="VWG1" s="281"/>
      <c r="VWH1" s="281"/>
      <c r="VWI1" s="281"/>
      <c r="VWJ1" s="281"/>
      <c r="VWK1" s="281"/>
      <c r="VWL1" s="281"/>
      <c r="VWM1" s="281"/>
      <c r="VWN1" s="281"/>
      <c r="VWO1" s="281"/>
      <c r="VWP1" s="281"/>
      <c r="VWQ1" s="281"/>
      <c r="VWR1" s="281"/>
      <c r="VWS1" s="281"/>
      <c r="VWT1" s="281"/>
      <c r="VWU1" s="281"/>
      <c r="VWV1" s="281"/>
      <c r="VWW1" s="281"/>
      <c r="VWX1" s="281"/>
      <c r="VWY1" s="281"/>
      <c r="VWZ1" s="281"/>
      <c r="VXA1" s="281"/>
      <c r="VXB1" s="281"/>
      <c r="VXC1" s="281"/>
      <c r="VXD1" s="281"/>
      <c r="VXE1" s="281"/>
      <c r="VXF1" s="281"/>
      <c r="VXG1" s="281"/>
      <c r="VXH1" s="281"/>
      <c r="VXI1" s="281"/>
      <c r="VXJ1" s="281"/>
      <c r="VXK1" s="281"/>
      <c r="VXL1" s="281"/>
      <c r="VXM1" s="281"/>
      <c r="VXN1" s="281"/>
      <c r="VXO1" s="281"/>
      <c r="VXP1" s="281"/>
      <c r="VXQ1" s="281"/>
      <c r="VXR1" s="281"/>
      <c r="VXS1" s="281"/>
      <c r="VXT1" s="281"/>
      <c r="VXU1" s="281"/>
      <c r="VXV1" s="281"/>
      <c r="VXW1" s="281"/>
      <c r="VXX1" s="281"/>
      <c r="VXY1" s="281"/>
      <c r="VXZ1" s="281"/>
      <c r="VYA1" s="281"/>
      <c r="VYB1" s="281"/>
      <c r="VYC1" s="281"/>
      <c r="VYD1" s="281"/>
      <c r="VYE1" s="281"/>
      <c r="VYF1" s="281"/>
      <c r="VYG1" s="281"/>
      <c r="VYH1" s="281"/>
      <c r="VYI1" s="281"/>
      <c r="VYJ1" s="281"/>
      <c r="VYK1" s="281"/>
      <c r="VYL1" s="281"/>
      <c r="VYM1" s="281"/>
      <c r="VYN1" s="281"/>
      <c r="VYO1" s="281"/>
      <c r="VYP1" s="281"/>
      <c r="VYQ1" s="281"/>
      <c r="VYR1" s="281"/>
      <c r="VYS1" s="281"/>
      <c r="VYT1" s="281"/>
      <c r="VYU1" s="281"/>
      <c r="VYV1" s="281"/>
      <c r="VYW1" s="281"/>
      <c r="VYX1" s="281"/>
      <c r="VYY1" s="281"/>
      <c r="VYZ1" s="281"/>
      <c r="VZA1" s="281"/>
      <c r="VZB1" s="281"/>
      <c r="VZC1" s="281"/>
      <c r="VZD1" s="281"/>
      <c r="VZE1" s="281"/>
      <c r="VZF1" s="281"/>
      <c r="VZG1" s="281"/>
      <c r="VZH1" s="281"/>
      <c r="VZI1" s="281"/>
      <c r="VZJ1" s="281"/>
      <c r="VZK1" s="281"/>
      <c r="VZL1" s="281"/>
      <c r="VZM1" s="281"/>
      <c r="VZN1" s="281"/>
      <c r="VZO1" s="281"/>
      <c r="VZP1" s="281"/>
      <c r="VZQ1" s="281"/>
      <c r="VZR1" s="281"/>
      <c r="VZS1" s="281"/>
      <c r="VZT1" s="281"/>
      <c r="VZU1" s="281"/>
      <c r="VZV1" s="281"/>
      <c r="VZW1" s="281"/>
      <c r="VZX1" s="281"/>
      <c r="VZY1" s="281"/>
      <c r="VZZ1" s="281"/>
      <c r="WAA1" s="281"/>
      <c r="WAB1" s="281"/>
      <c r="WAC1" s="281"/>
      <c r="WAD1" s="281"/>
      <c r="WAE1" s="281"/>
      <c r="WAF1" s="281"/>
      <c r="WAG1" s="281"/>
      <c r="WAH1" s="281"/>
      <c r="WAI1" s="281"/>
      <c r="WAJ1" s="281"/>
      <c r="WAK1" s="281"/>
      <c r="WAL1" s="281"/>
      <c r="WAM1" s="281"/>
      <c r="WAN1" s="281"/>
      <c r="WAO1" s="281"/>
      <c r="WAP1" s="281"/>
      <c r="WAQ1" s="281"/>
      <c r="WAR1" s="281"/>
      <c r="WAS1" s="281"/>
      <c r="WAT1" s="281"/>
      <c r="WAU1" s="281"/>
      <c r="WAV1" s="281"/>
      <c r="WAW1" s="281"/>
      <c r="WAX1" s="281"/>
      <c r="WAY1" s="281"/>
      <c r="WAZ1" s="281"/>
      <c r="WBA1" s="281"/>
      <c r="WBB1" s="281"/>
      <c r="WBC1" s="281"/>
      <c r="WBD1" s="281"/>
      <c r="WBE1" s="281"/>
      <c r="WBF1" s="281"/>
      <c r="WBG1" s="281"/>
      <c r="WBH1" s="281"/>
      <c r="WBI1" s="281"/>
      <c r="WBJ1" s="281"/>
      <c r="WBK1" s="281"/>
      <c r="WBL1" s="281"/>
      <c r="WBM1" s="281"/>
      <c r="WBN1" s="281"/>
      <c r="WBO1" s="281"/>
      <c r="WBP1" s="281"/>
      <c r="WBQ1" s="281"/>
      <c r="WBR1" s="281"/>
      <c r="WBS1" s="281"/>
      <c r="WBT1" s="281"/>
      <c r="WBU1" s="281"/>
      <c r="WBV1" s="281"/>
      <c r="WBW1" s="281"/>
      <c r="WBX1" s="281"/>
      <c r="WBY1" s="281"/>
      <c r="WBZ1" s="281"/>
      <c r="WCA1" s="281"/>
      <c r="WCB1" s="281"/>
      <c r="WCC1" s="281"/>
      <c r="WCD1" s="281"/>
      <c r="WCE1" s="281"/>
      <c r="WCF1" s="281"/>
      <c r="WCG1" s="281"/>
      <c r="WCH1" s="281"/>
      <c r="WCI1" s="281"/>
      <c r="WCJ1" s="281"/>
      <c r="WCK1" s="281"/>
      <c r="WCL1" s="281"/>
      <c r="WCM1" s="281"/>
      <c r="WCN1" s="281"/>
      <c r="WCO1" s="281"/>
      <c r="WCP1" s="281"/>
      <c r="WCQ1" s="281"/>
      <c r="WCR1" s="281"/>
      <c r="WCS1" s="281"/>
      <c r="WCT1" s="281"/>
      <c r="WCU1" s="281"/>
      <c r="WCV1" s="281"/>
      <c r="WCW1" s="281"/>
      <c r="WCX1" s="281"/>
      <c r="WCY1" s="281"/>
      <c r="WCZ1" s="281"/>
      <c r="WDA1" s="281"/>
      <c r="WDB1" s="281"/>
      <c r="WDC1" s="281"/>
      <c r="WDD1" s="281"/>
      <c r="WDE1" s="281"/>
      <c r="WDF1" s="281"/>
      <c r="WDG1" s="281"/>
      <c r="WDH1" s="281"/>
      <c r="WDI1" s="281"/>
      <c r="WDJ1" s="281"/>
      <c r="WDK1" s="281"/>
      <c r="WDL1" s="281"/>
      <c r="WDM1" s="281"/>
      <c r="WDN1" s="281"/>
      <c r="WDO1" s="281"/>
      <c r="WDP1" s="281"/>
      <c r="WDQ1" s="281"/>
      <c r="WDR1" s="281"/>
      <c r="WDS1" s="281"/>
      <c r="WDT1" s="281"/>
      <c r="WDU1" s="281"/>
      <c r="WDV1" s="281"/>
      <c r="WDW1" s="281"/>
      <c r="WDX1" s="281"/>
      <c r="WDY1" s="281"/>
      <c r="WDZ1" s="281"/>
      <c r="WEA1" s="281"/>
      <c r="WEB1" s="281"/>
      <c r="WEC1" s="281"/>
      <c r="WED1" s="281"/>
      <c r="WEE1" s="281"/>
      <c r="WEF1" s="281"/>
      <c r="WEG1" s="281"/>
      <c r="WEH1" s="281"/>
      <c r="WEI1" s="281"/>
      <c r="WEJ1" s="281"/>
      <c r="WEK1" s="281"/>
      <c r="WEL1" s="281"/>
      <c r="WEM1" s="281"/>
      <c r="WEN1" s="281"/>
      <c r="WEO1" s="281"/>
      <c r="WEP1" s="281"/>
      <c r="WEQ1" s="281"/>
      <c r="WER1" s="281"/>
      <c r="WES1" s="281"/>
      <c r="WET1" s="281"/>
      <c r="WEU1" s="281"/>
      <c r="WEV1" s="281"/>
      <c r="WEW1" s="281"/>
      <c r="WEX1" s="281"/>
      <c r="WEY1" s="281"/>
      <c r="WEZ1" s="281"/>
      <c r="WFA1" s="281"/>
      <c r="WFB1" s="281"/>
      <c r="WFC1" s="281"/>
      <c r="WFD1" s="281"/>
      <c r="WFE1" s="281"/>
      <c r="WFF1" s="281"/>
      <c r="WFG1" s="281"/>
      <c r="WFH1" s="281"/>
      <c r="WFI1" s="281"/>
      <c r="WFJ1" s="281"/>
      <c r="WFK1" s="281"/>
      <c r="WFL1" s="281"/>
      <c r="WFM1" s="281"/>
      <c r="WFN1" s="281"/>
      <c r="WFO1" s="281"/>
      <c r="WFP1" s="281"/>
      <c r="WFQ1" s="281"/>
      <c r="WFR1" s="281"/>
      <c r="WFS1" s="281"/>
      <c r="WFT1" s="281"/>
      <c r="WFU1" s="281"/>
      <c r="WFV1" s="281"/>
      <c r="WFW1" s="281"/>
      <c r="WFX1" s="281"/>
      <c r="WFY1" s="281"/>
      <c r="WFZ1" s="281"/>
      <c r="WGA1" s="281"/>
      <c r="WGB1" s="281"/>
      <c r="WGC1" s="281"/>
      <c r="WGD1" s="281"/>
      <c r="WGE1" s="281"/>
      <c r="WGF1" s="281"/>
      <c r="WGG1" s="281"/>
      <c r="WGH1" s="281"/>
      <c r="WGI1" s="281"/>
      <c r="WGJ1" s="281"/>
      <c r="WGK1" s="281"/>
      <c r="WGL1" s="281"/>
      <c r="WGM1" s="281"/>
      <c r="WGN1" s="281"/>
      <c r="WGO1" s="281"/>
      <c r="WGP1" s="281"/>
      <c r="WGQ1" s="281"/>
      <c r="WGR1" s="281"/>
      <c r="WGS1" s="281"/>
      <c r="WGT1" s="281"/>
      <c r="WGU1" s="281"/>
      <c r="WGV1" s="281"/>
      <c r="WGW1" s="281"/>
      <c r="WGX1" s="281"/>
      <c r="WGY1" s="281"/>
      <c r="WGZ1" s="281"/>
      <c r="WHA1" s="281"/>
      <c r="WHB1" s="281"/>
      <c r="WHC1" s="281"/>
      <c r="WHD1" s="281"/>
      <c r="WHE1" s="281"/>
      <c r="WHF1" s="281"/>
      <c r="WHG1" s="281"/>
      <c r="WHH1" s="281"/>
      <c r="WHI1" s="281"/>
      <c r="WHJ1" s="281"/>
      <c r="WHK1" s="281"/>
      <c r="WHL1" s="281"/>
      <c r="WHM1" s="281"/>
      <c r="WHN1" s="281"/>
      <c r="WHO1" s="281"/>
      <c r="WHP1" s="281"/>
      <c r="WHQ1" s="281"/>
      <c r="WHR1" s="281"/>
      <c r="WHS1" s="281"/>
      <c r="WHT1" s="281"/>
      <c r="WHU1" s="281"/>
      <c r="WHV1" s="281"/>
      <c r="WHW1" s="281"/>
      <c r="WHX1" s="281"/>
      <c r="WHY1" s="281"/>
      <c r="WHZ1" s="281"/>
      <c r="WIA1" s="281"/>
      <c r="WIB1" s="281"/>
      <c r="WIC1" s="281"/>
      <c r="WID1" s="281"/>
      <c r="WIE1" s="281"/>
      <c r="WIF1" s="281"/>
      <c r="WIG1" s="281"/>
      <c r="WIH1" s="281"/>
      <c r="WII1" s="281"/>
      <c r="WIJ1" s="281"/>
      <c r="WIK1" s="281"/>
      <c r="WIL1" s="281"/>
      <c r="WIM1" s="281"/>
      <c r="WIN1" s="281"/>
      <c r="WIO1" s="281"/>
      <c r="WIP1" s="281"/>
      <c r="WIQ1" s="281"/>
      <c r="WIR1" s="281"/>
      <c r="WIS1" s="281"/>
      <c r="WIT1" s="281"/>
      <c r="WIU1" s="281"/>
      <c r="WIV1" s="281"/>
      <c r="WIW1" s="281"/>
      <c r="WIX1" s="281"/>
      <c r="WIY1" s="281"/>
      <c r="WIZ1" s="281"/>
      <c r="WJA1" s="281"/>
      <c r="WJB1" s="281"/>
      <c r="WJC1" s="281"/>
      <c r="WJD1" s="281"/>
      <c r="WJE1" s="281"/>
      <c r="WJF1" s="281"/>
      <c r="WJG1" s="281"/>
      <c r="WJH1" s="281"/>
      <c r="WJI1" s="281"/>
      <c r="WJJ1" s="281"/>
      <c r="WJK1" s="281"/>
      <c r="WJL1" s="281"/>
      <c r="WJM1" s="281"/>
      <c r="WJN1" s="281"/>
      <c r="WJO1" s="281"/>
      <c r="WJP1" s="281"/>
      <c r="WJQ1" s="281"/>
      <c r="WJR1" s="281"/>
      <c r="WJS1" s="281"/>
      <c r="WJT1" s="281"/>
      <c r="WJU1" s="281"/>
      <c r="WJV1" s="281"/>
      <c r="WJW1" s="281"/>
      <c r="WJX1" s="281"/>
      <c r="WJY1" s="281"/>
      <c r="WJZ1" s="281"/>
      <c r="WKA1" s="281"/>
      <c r="WKB1" s="281"/>
      <c r="WKC1" s="281"/>
      <c r="WKD1" s="281"/>
      <c r="WKE1" s="281"/>
      <c r="WKF1" s="281"/>
      <c r="WKG1" s="281"/>
      <c r="WKH1" s="281"/>
      <c r="WKI1" s="281"/>
      <c r="WKJ1" s="281"/>
      <c r="WKK1" s="281"/>
      <c r="WKL1" s="281"/>
      <c r="WKM1" s="281"/>
      <c r="WKN1" s="281"/>
      <c r="WKO1" s="281"/>
      <c r="WKP1" s="281"/>
      <c r="WKQ1" s="281"/>
      <c r="WKR1" s="281"/>
      <c r="WKS1" s="281"/>
      <c r="WKT1" s="281"/>
      <c r="WKU1" s="281"/>
      <c r="WKV1" s="281"/>
      <c r="WKW1" s="281"/>
      <c r="WKX1" s="281"/>
      <c r="WKY1" s="281"/>
      <c r="WKZ1" s="281"/>
      <c r="WLA1" s="281"/>
      <c r="WLB1" s="281"/>
      <c r="WLC1" s="281"/>
      <c r="WLD1" s="281"/>
      <c r="WLE1" s="281"/>
      <c r="WLF1" s="281"/>
      <c r="WLG1" s="281"/>
      <c r="WLH1" s="281"/>
      <c r="WLI1" s="281"/>
      <c r="WLJ1" s="281"/>
      <c r="WLK1" s="281"/>
      <c r="WLL1" s="281"/>
      <c r="WLM1" s="281"/>
      <c r="WLN1" s="281"/>
      <c r="WLO1" s="281"/>
      <c r="WLP1" s="281"/>
      <c r="WLQ1" s="281"/>
      <c r="WLR1" s="281"/>
      <c r="WLS1" s="281"/>
      <c r="WLT1" s="281"/>
      <c r="WLU1" s="281"/>
      <c r="WLV1" s="281"/>
      <c r="WLW1" s="281"/>
      <c r="WLX1" s="281"/>
      <c r="WLY1" s="281"/>
      <c r="WLZ1" s="281"/>
      <c r="WMA1" s="281"/>
      <c r="WMB1" s="281"/>
      <c r="WMC1" s="281"/>
      <c r="WMD1" s="281"/>
      <c r="WME1" s="281"/>
      <c r="WMF1" s="281"/>
      <c r="WMG1" s="281"/>
      <c r="WMH1" s="281"/>
      <c r="WMI1" s="281"/>
      <c r="WMJ1" s="281"/>
      <c r="WMK1" s="281"/>
      <c r="WML1" s="281"/>
      <c r="WMM1" s="281"/>
      <c r="WMN1" s="281"/>
      <c r="WMO1" s="281"/>
      <c r="WMP1" s="281"/>
      <c r="WMQ1" s="281"/>
      <c r="WMR1" s="281"/>
      <c r="WMS1" s="281"/>
      <c r="WMT1" s="281"/>
      <c r="WMU1" s="281"/>
      <c r="WMV1" s="281"/>
      <c r="WMW1" s="281"/>
      <c r="WMX1" s="281"/>
      <c r="WMY1" s="281"/>
      <c r="WMZ1" s="281"/>
      <c r="WNA1" s="281"/>
      <c r="WNB1" s="281"/>
      <c r="WNC1" s="281"/>
      <c r="WND1" s="281"/>
      <c r="WNE1" s="281"/>
      <c r="WNF1" s="281"/>
      <c r="WNG1" s="281"/>
      <c r="WNH1" s="281"/>
      <c r="WNI1" s="281"/>
      <c r="WNJ1" s="281"/>
      <c r="WNK1" s="281"/>
      <c r="WNL1" s="281"/>
      <c r="WNM1" s="281"/>
      <c r="WNN1" s="281"/>
      <c r="WNO1" s="281"/>
      <c r="WNP1" s="281"/>
      <c r="WNQ1" s="281"/>
      <c r="WNR1" s="281"/>
      <c r="WNS1" s="281"/>
      <c r="WNT1" s="281"/>
      <c r="WNU1" s="281"/>
      <c r="WNV1" s="281"/>
      <c r="WNW1" s="281"/>
      <c r="WNX1" s="281"/>
      <c r="WNY1" s="281"/>
      <c r="WNZ1" s="281"/>
      <c r="WOA1" s="281"/>
      <c r="WOB1" s="281"/>
      <c r="WOC1" s="281"/>
      <c r="WOD1" s="281"/>
      <c r="WOE1" s="281"/>
      <c r="WOF1" s="281"/>
      <c r="WOG1" s="281"/>
      <c r="WOH1" s="281"/>
      <c r="WOI1" s="281"/>
      <c r="WOJ1" s="281"/>
      <c r="WOK1" s="281"/>
      <c r="WOL1" s="281"/>
      <c r="WOM1" s="281"/>
      <c r="WON1" s="281"/>
      <c r="WOO1" s="281"/>
      <c r="WOP1" s="281"/>
      <c r="WOQ1" s="281"/>
      <c r="WOR1" s="281"/>
      <c r="WOS1" s="281"/>
      <c r="WOT1" s="281"/>
      <c r="WOU1" s="281"/>
      <c r="WOV1" s="281"/>
      <c r="WOW1" s="281"/>
      <c r="WOX1" s="281"/>
      <c r="WOY1" s="281"/>
      <c r="WOZ1" s="281"/>
      <c r="WPA1" s="281"/>
      <c r="WPB1" s="281"/>
      <c r="WPC1" s="281"/>
      <c r="WPD1" s="281"/>
      <c r="WPE1" s="281"/>
      <c r="WPF1" s="281"/>
      <c r="WPG1" s="281"/>
      <c r="WPH1" s="281"/>
      <c r="WPI1" s="281"/>
      <c r="WPJ1" s="281"/>
      <c r="WPK1" s="281"/>
      <c r="WPL1" s="281"/>
      <c r="WPM1" s="281"/>
      <c r="WPN1" s="281"/>
      <c r="WPO1" s="281"/>
      <c r="WPP1" s="281"/>
      <c r="WPQ1" s="281"/>
      <c r="WPR1" s="281"/>
      <c r="WPS1" s="281"/>
      <c r="WPT1" s="281"/>
      <c r="WPU1" s="281"/>
      <c r="WPV1" s="281"/>
      <c r="WPW1" s="281"/>
      <c r="WPX1" s="281"/>
      <c r="WPY1" s="281"/>
      <c r="WPZ1" s="281"/>
      <c r="WQA1" s="281"/>
      <c r="WQB1" s="281"/>
      <c r="WQC1" s="281"/>
      <c r="WQD1" s="281"/>
      <c r="WQE1" s="281"/>
      <c r="WQF1" s="281"/>
      <c r="WQG1" s="281"/>
      <c r="WQH1" s="281"/>
      <c r="WQI1" s="281"/>
      <c r="WQJ1" s="281"/>
      <c r="WQK1" s="281"/>
      <c r="WQL1" s="281"/>
      <c r="WQM1" s="281"/>
      <c r="WQN1" s="281"/>
      <c r="WQO1" s="281"/>
      <c r="WQP1" s="281"/>
      <c r="WQQ1" s="281"/>
      <c r="WQR1" s="281"/>
      <c r="WQS1" s="281"/>
      <c r="WQT1" s="281"/>
      <c r="WQU1" s="281"/>
      <c r="WQV1" s="281"/>
      <c r="WQW1" s="281"/>
      <c r="WQX1" s="281"/>
      <c r="WQY1" s="281"/>
      <c r="WQZ1" s="281"/>
      <c r="WRA1" s="281"/>
      <c r="WRB1" s="281"/>
      <c r="WRC1" s="281"/>
      <c r="WRD1" s="281"/>
      <c r="WRE1" s="281"/>
      <c r="WRF1" s="281"/>
      <c r="WRG1" s="281"/>
      <c r="WRH1" s="281"/>
      <c r="WRI1" s="281"/>
      <c r="WRJ1" s="281"/>
      <c r="WRK1" s="281"/>
      <c r="WRL1" s="281"/>
      <c r="WRM1" s="281"/>
      <c r="WRN1" s="281"/>
      <c r="WRO1" s="281"/>
      <c r="WRP1" s="281"/>
      <c r="WRQ1" s="281"/>
      <c r="WRR1" s="281"/>
      <c r="WRS1" s="281"/>
      <c r="WRT1" s="281"/>
      <c r="WRU1" s="281"/>
      <c r="WRV1" s="281"/>
      <c r="WRW1" s="281"/>
      <c r="WRX1" s="281"/>
      <c r="WRY1" s="281"/>
      <c r="WRZ1" s="281"/>
      <c r="WSA1" s="281"/>
      <c r="WSB1" s="281"/>
      <c r="WSC1" s="281"/>
      <c r="WSD1" s="281"/>
      <c r="WSE1" s="281"/>
      <c r="WSF1" s="281"/>
      <c r="WSG1" s="281"/>
      <c r="WSH1" s="281"/>
      <c r="WSI1" s="281"/>
      <c r="WSJ1" s="281"/>
      <c r="WSK1" s="281"/>
      <c r="WSL1" s="281"/>
      <c r="WSM1" s="281"/>
      <c r="WSN1" s="281"/>
      <c r="WSO1" s="281"/>
      <c r="WSP1" s="281"/>
      <c r="WSQ1" s="281"/>
      <c r="WSR1" s="281"/>
      <c r="WSS1" s="281"/>
      <c r="WST1" s="281"/>
      <c r="WSU1" s="281"/>
      <c r="WSV1" s="281"/>
      <c r="WSW1" s="281"/>
      <c r="WSX1" s="281"/>
      <c r="WSY1" s="281"/>
      <c r="WSZ1" s="281"/>
      <c r="WTA1" s="281"/>
      <c r="WTB1" s="281"/>
      <c r="WTC1" s="281"/>
      <c r="WTD1" s="281"/>
      <c r="WTE1" s="281"/>
      <c r="WTF1" s="281"/>
      <c r="WTG1" s="281"/>
      <c r="WTH1" s="281"/>
      <c r="WTI1" s="281"/>
      <c r="WTJ1" s="281"/>
      <c r="WTK1" s="281"/>
      <c r="WTL1" s="281"/>
      <c r="WTM1" s="281"/>
      <c r="WTN1" s="281"/>
      <c r="WTO1" s="281"/>
      <c r="WTP1" s="281"/>
      <c r="WTQ1" s="281"/>
      <c r="WTR1" s="281"/>
      <c r="WTS1" s="281"/>
      <c r="WTT1" s="281"/>
      <c r="WTU1" s="281"/>
      <c r="WTV1" s="281"/>
      <c r="WTW1" s="281"/>
      <c r="WTX1" s="281"/>
      <c r="WTY1" s="281"/>
      <c r="WTZ1" s="281"/>
      <c r="WUA1" s="281"/>
      <c r="WUB1" s="281"/>
      <c r="WUC1" s="281"/>
      <c r="WUD1" s="281"/>
      <c r="WUE1" s="281"/>
      <c r="WUF1" s="281"/>
      <c r="WUG1" s="281"/>
      <c r="WUH1" s="281"/>
      <c r="WUI1" s="281"/>
      <c r="WUJ1" s="281"/>
      <c r="WUK1" s="281"/>
      <c r="WUL1" s="281"/>
      <c r="WUM1" s="281"/>
      <c r="WUN1" s="281"/>
      <c r="WUO1" s="281"/>
      <c r="WUP1" s="281"/>
      <c r="WUQ1" s="281"/>
      <c r="WUR1" s="281"/>
      <c r="WUS1" s="281"/>
      <c r="WUT1" s="281"/>
      <c r="WUU1" s="281"/>
      <c r="WUV1" s="281"/>
      <c r="WUW1" s="281"/>
      <c r="WUX1" s="281"/>
      <c r="WUY1" s="281"/>
      <c r="WUZ1" s="281"/>
      <c r="WVA1" s="281"/>
      <c r="WVB1" s="281"/>
      <c r="WVC1" s="281"/>
      <c r="WVD1" s="281"/>
      <c r="WVE1" s="281"/>
      <c r="WVF1" s="281"/>
      <c r="WVG1" s="281"/>
      <c r="WVH1" s="281"/>
      <c r="WVI1" s="281"/>
      <c r="WVJ1" s="281"/>
      <c r="WVK1" s="281"/>
      <c r="WVL1" s="281"/>
      <c r="WVM1" s="281"/>
      <c r="WVN1" s="281"/>
      <c r="WVO1" s="281"/>
      <c r="WVP1" s="281"/>
      <c r="WVQ1" s="281"/>
      <c r="WVR1" s="281"/>
      <c r="WVS1" s="281"/>
      <c r="WVT1" s="281"/>
      <c r="WVU1" s="281"/>
      <c r="WVV1" s="281"/>
      <c r="WVW1" s="281"/>
      <c r="WVX1" s="281"/>
      <c r="WVY1" s="281"/>
      <c r="WVZ1" s="281"/>
      <c r="WWA1" s="281"/>
      <c r="WWB1" s="281"/>
      <c r="WWC1" s="281"/>
      <c r="WWD1" s="281"/>
      <c r="WWE1" s="281"/>
      <c r="WWF1" s="281"/>
      <c r="WWG1" s="281"/>
      <c r="WWH1" s="281"/>
      <c r="WWI1" s="281"/>
      <c r="WWJ1" s="281"/>
      <c r="WWK1" s="281"/>
      <c r="WWL1" s="281"/>
      <c r="WWM1" s="281"/>
      <c r="WWN1" s="281"/>
      <c r="WWO1" s="281"/>
      <c r="WWP1" s="281"/>
      <c r="WWQ1" s="281"/>
      <c r="WWR1" s="281"/>
      <c r="WWS1" s="281"/>
      <c r="WWT1" s="281"/>
      <c r="WWU1" s="281"/>
      <c r="WWV1" s="281"/>
      <c r="WWW1" s="281"/>
      <c r="WWX1" s="281"/>
      <c r="WWY1" s="281"/>
      <c r="WWZ1" s="281"/>
      <c r="WXA1" s="281"/>
      <c r="WXB1" s="281"/>
      <c r="WXC1" s="281"/>
      <c r="WXD1" s="281"/>
      <c r="WXE1" s="281"/>
      <c r="WXF1" s="281"/>
      <c r="WXG1" s="281"/>
      <c r="WXH1" s="281"/>
      <c r="WXI1" s="281"/>
      <c r="WXJ1" s="281"/>
      <c r="WXK1" s="281"/>
      <c r="WXL1" s="281"/>
      <c r="WXM1" s="281"/>
      <c r="WXN1" s="281"/>
      <c r="WXO1" s="281"/>
      <c r="WXP1" s="281"/>
      <c r="WXQ1" s="281"/>
      <c r="WXR1" s="281"/>
      <c r="WXS1" s="281"/>
      <c r="WXT1" s="281"/>
      <c r="WXU1" s="281"/>
      <c r="WXV1" s="281"/>
      <c r="WXW1" s="281"/>
      <c r="WXX1" s="281"/>
      <c r="WXY1" s="281"/>
      <c r="WXZ1" s="281"/>
      <c r="WYA1" s="281"/>
      <c r="WYB1" s="281"/>
      <c r="WYC1" s="281"/>
      <c r="WYD1" s="281"/>
      <c r="WYE1" s="281"/>
      <c r="WYF1" s="281"/>
      <c r="WYG1" s="281"/>
      <c r="WYH1" s="281"/>
      <c r="WYI1" s="281"/>
      <c r="WYJ1" s="281"/>
      <c r="WYK1" s="281"/>
      <c r="WYL1" s="281"/>
      <c r="WYM1" s="281"/>
      <c r="WYN1" s="281"/>
      <c r="WYO1" s="281"/>
      <c r="WYP1" s="281"/>
      <c r="WYQ1" s="281"/>
      <c r="WYR1" s="281"/>
      <c r="WYS1" s="281"/>
      <c r="WYT1" s="281"/>
      <c r="WYU1" s="281"/>
      <c r="WYV1" s="281"/>
      <c r="WYW1" s="281"/>
      <c r="WYX1" s="281"/>
      <c r="WYY1" s="281"/>
      <c r="WYZ1" s="281"/>
      <c r="WZA1" s="281"/>
      <c r="WZB1" s="281"/>
      <c r="WZC1" s="281"/>
      <c r="WZD1" s="281"/>
      <c r="WZE1" s="281"/>
      <c r="WZF1" s="281"/>
      <c r="WZG1" s="281"/>
      <c r="WZH1" s="281"/>
      <c r="WZI1" s="281"/>
      <c r="WZJ1" s="281"/>
      <c r="WZK1" s="281"/>
      <c r="WZL1" s="281"/>
      <c r="WZM1" s="281"/>
      <c r="WZN1" s="281"/>
      <c r="WZO1" s="281"/>
      <c r="WZP1" s="281"/>
      <c r="WZQ1" s="281"/>
      <c r="WZR1" s="281"/>
      <c r="WZS1" s="281"/>
      <c r="WZT1" s="281"/>
      <c r="WZU1" s="281"/>
      <c r="WZV1" s="281"/>
      <c r="WZW1" s="281"/>
      <c r="WZX1" s="281"/>
      <c r="WZY1" s="281"/>
      <c r="WZZ1" s="281"/>
      <c r="XAA1" s="281"/>
      <c r="XAB1" s="281"/>
      <c r="XAC1" s="281"/>
      <c r="XAD1" s="281"/>
      <c r="XAE1" s="281"/>
      <c r="XAF1" s="281"/>
      <c r="XAG1" s="281"/>
      <c r="XAH1" s="281"/>
      <c r="XAI1" s="281"/>
      <c r="XAJ1" s="281"/>
      <c r="XAK1" s="281"/>
      <c r="XAL1" s="281"/>
      <c r="XAM1" s="281"/>
      <c r="XAN1" s="281"/>
      <c r="XAO1" s="281"/>
      <c r="XAP1" s="281"/>
      <c r="XAQ1" s="281"/>
      <c r="XAR1" s="281"/>
      <c r="XAS1" s="281"/>
      <c r="XAT1" s="281"/>
      <c r="XAU1" s="281"/>
      <c r="XAV1" s="281"/>
      <c r="XAW1" s="281"/>
      <c r="XAX1" s="281"/>
      <c r="XAY1" s="281"/>
      <c r="XAZ1" s="281"/>
      <c r="XBA1" s="281"/>
      <c r="XBB1" s="281"/>
      <c r="XBC1" s="281"/>
      <c r="XBD1" s="281"/>
      <c r="XBE1" s="281"/>
      <c r="XBF1" s="281"/>
      <c r="XBG1" s="281"/>
      <c r="XBH1" s="281"/>
      <c r="XBI1" s="281"/>
      <c r="XBJ1" s="281"/>
      <c r="XBK1" s="281"/>
      <c r="XBL1" s="281"/>
      <c r="XBM1" s="281"/>
      <c r="XBN1" s="281"/>
      <c r="XBO1" s="281"/>
      <c r="XBP1" s="281"/>
      <c r="XBQ1" s="281"/>
      <c r="XBR1" s="281"/>
      <c r="XBS1" s="281"/>
      <c r="XBT1" s="281"/>
      <c r="XBU1" s="281"/>
      <c r="XBV1" s="281"/>
      <c r="XBW1" s="281"/>
      <c r="XBX1" s="281"/>
      <c r="XBY1" s="281"/>
      <c r="XBZ1" s="281"/>
      <c r="XCA1" s="281"/>
      <c r="XCB1" s="281"/>
      <c r="XCC1" s="281"/>
      <c r="XCD1" s="281"/>
      <c r="XCE1" s="281"/>
      <c r="XCF1" s="281"/>
      <c r="XCG1" s="281"/>
      <c r="XCH1" s="281"/>
      <c r="XCI1" s="281"/>
      <c r="XCJ1" s="281"/>
      <c r="XCK1" s="281"/>
      <c r="XCL1" s="281"/>
      <c r="XCM1" s="281"/>
      <c r="XCN1" s="281"/>
      <c r="XCO1" s="281"/>
      <c r="XCP1" s="281"/>
      <c r="XCQ1" s="281"/>
      <c r="XCR1" s="281"/>
      <c r="XCS1" s="281"/>
      <c r="XCT1" s="281"/>
      <c r="XCU1" s="281"/>
      <c r="XCV1" s="281"/>
      <c r="XCW1" s="281"/>
      <c r="XCX1" s="281"/>
      <c r="XCY1" s="281"/>
      <c r="XCZ1" s="281"/>
      <c r="XDA1" s="281"/>
      <c r="XDB1" s="281"/>
      <c r="XDC1" s="281"/>
      <c r="XDD1" s="281"/>
      <c r="XDE1" s="281"/>
      <c r="XDF1" s="281"/>
      <c r="XDG1" s="281"/>
      <c r="XDH1" s="281"/>
      <c r="XDI1" s="281"/>
      <c r="XDJ1" s="281"/>
      <c r="XDK1" s="281"/>
      <c r="XDL1" s="281"/>
      <c r="XDM1" s="281"/>
      <c r="XDN1" s="281"/>
      <c r="XDO1" s="281"/>
      <c r="XDP1" s="281"/>
      <c r="XDQ1" s="281"/>
      <c r="XDR1" s="281"/>
      <c r="XDS1" s="281"/>
      <c r="XDT1" s="281"/>
      <c r="XDU1" s="281"/>
      <c r="XDV1" s="281"/>
      <c r="XDW1" s="281"/>
      <c r="XDX1" s="281"/>
      <c r="XDY1" s="281"/>
      <c r="XDZ1" s="281"/>
      <c r="XEA1" s="281"/>
      <c r="XEB1" s="281"/>
      <c r="XEC1" s="281"/>
      <c r="XED1" s="281"/>
      <c r="XEE1" s="281"/>
      <c r="XEF1" s="281"/>
      <c r="XEG1" s="281"/>
      <c r="XEH1" s="281"/>
    </row>
    <row r="2" s="271" customFormat="1" ht="21" customHeight="1" spans="1:16384">
      <c r="A2" s="282" t="s">
        <v>126</v>
      </c>
      <c r="B2" s="282"/>
      <c r="C2" s="283"/>
      <c r="D2" s="282"/>
      <c r="E2" s="282"/>
      <c r="XEI2" s="278"/>
      <c r="XEJ2" s="278"/>
      <c r="XEK2" s="278"/>
      <c r="XEL2" s="278"/>
      <c r="XEM2" s="278"/>
      <c r="XEN2" s="278"/>
      <c r="XEO2" s="278"/>
      <c r="XEP2" s="278"/>
      <c r="XEQ2" s="278"/>
      <c r="XER2" s="278"/>
      <c r="XES2" s="278"/>
      <c r="XET2" s="278"/>
      <c r="XEU2" s="278"/>
      <c r="XEV2" s="278"/>
      <c r="XEW2" s="278"/>
      <c r="XEX2" s="278"/>
      <c r="XEY2" s="278"/>
      <c r="XEZ2" s="278"/>
      <c r="XFA2" s="278"/>
      <c r="XFB2" s="278"/>
      <c r="XFC2" s="278"/>
      <c r="XFD2" s="278"/>
    </row>
    <row r="3" s="271" customFormat="1" ht="33" customHeight="1" spans="1:5">
      <c r="A3" s="284" t="s">
        <v>1</v>
      </c>
      <c r="B3" s="284" t="s">
        <v>127</v>
      </c>
      <c r="C3" s="285" t="s">
        <v>128</v>
      </c>
      <c r="D3" s="286" t="s">
        <v>129</v>
      </c>
      <c r="E3" s="284" t="s">
        <v>130</v>
      </c>
    </row>
    <row r="4" s="272" customFormat="1" ht="24" customHeight="1" spans="1:5">
      <c r="A4" s="287"/>
      <c r="B4" s="287" t="s">
        <v>131</v>
      </c>
      <c r="C4" s="288">
        <f>C5+C24+C40+C42</f>
        <v>35798.33</v>
      </c>
      <c r="D4" s="284"/>
      <c r="E4" s="284"/>
    </row>
    <row r="5" s="272" customFormat="1" ht="24" customHeight="1" spans="1:5">
      <c r="A5" s="287" t="s">
        <v>18</v>
      </c>
      <c r="B5" s="287" t="s">
        <v>132</v>
      </c>
      <c r="C5" s="285">
        <f>SUM(C6:C23)</f>
        <v>22010</v>
      </c>
      <c r="D5" s="284"/>
      <c r="E5" s="284"/>
    </row>
    <row r="6" s="271" customFormat="1" ht="28.5" customHeight="1" spans="1:16384">
      <c r="A6" s="289">
        <v>1</v>
      </c>
      <c r="B6" s="289" t="s">
        <v>133</v>
      </c>
      <c r="C6" s="290">
        <v>10040</v>
      </c>
      <c r="D6" s="291"/>
      <c r="E6" s="292"/>
      <c r="XEI6" s="278"/>
      <c r="XEJ6" s="278"/>
      <c r="XEK6" s="278"/>
      <c r="XEL6" s="278"/>
      <c r="XEM6" s="278"/>
      <c r="XEN6" s="278"/>
      <c r="XEO6" s="278"/>
      <c r="XEP6" s="278"/>
      <c r="XEQ6" s="278"/>
      <c r="XER6" s="278"/>
      <c r="XES6" s="278"/>
      <c r="XET6" s="278"/>
      <c r="XEU6" s="278"/>
      <c r="XEV6" s="278"/>
      <c r="XEW6" s="278"/>
      <c r="XEX6" s="278"/>
      <c r="XEY6" s="278"/>
      <c r="XEZ6" s="278"/>
      <c r="XFA6" s="278"/>
      <c r="XFB6" s="278"/>
      <c r="XFC6" s="278"/>
      <c r="XFD6" s="278"/>
    </row>
    <row r="7" s="271" customFormat="1" ht="50" customHeight="1" spans="1:16384">
      <c r="A7" s="289">
        <v>2</v>
      </c>
      <c r="B7" s="289" t="s">
        <v>134</v>
      </c>
      <c r="C7" s="290">
        <v>3233</v>
      </c>
      <c r="D7" s="293"/>
      <c r="E7" s="292"/>
      <c r="XEI7" s="278"/>
      <c r="XEJ7" s="278"/>
      <c r="XEK7" s="278"/>
      <c r="XEL7" s="278"/>
      <c r="XEM7" s="278"/>
      <c r="XEN7" s="278"/>
      <c r="XEO7" s="278"/>
      <c r="XEP7" s="278"/>
      <c r="XEQ7" s="278"/>
      <c r="XER7" s="278"/>
      <c r="XES7" s="278"/>
      <c r="XET7" s="278"/>
      <c r="XEU7" s="278"/>
      <c r="XEV7" s="278"/>
      <c r="XEW7" s="278"/>
      <c r="XEX7" s="278"/>
      <c r="XEY7" s="278"/>
      <c r="XEZ7" s="278"/>
      <c r="XFA7" s="278"/>
      <c r="XFB7" s="278"/>
      <c r="XFC7" s="278"/>
      <c r="XFD7" s="278"/>
    </row>
    <row r="8" s="271" customFormat="1" ht="49" customHeight="1" spans="1:16384">
      <c r="A8" s="289">
        <v>3</v>
      </c>
      <c r="B8" s="289" t="s">
        <v>135</v>
      </c>
      <c r="C8" s="290"/>
      <c r="D8" s="291"/>
      <c r="E8" s="292"/>
      <c r="XEI8" s="278"/>
      <c r="XEJ8" s="278"/>
      <c r="XEK8" s="278"/>
      <c r="XEL8" s="278"/>
      <c r="XEM8" s="278"/>
      <c r="XEN8" s="278"/>
      <c r="XEO8" s="278"/>
      <c r="XEP8" s="278"/>
      <c r="XEQ8" s="278"/>
      <c r="XER8" s="278"/>
      <c r="XES8" s="278"/>
      <c r="XET8" s="278"/>
      <c r="XEU8" s="278"/>
      <c r="XEV8" s="278"/>
      <c r="XEW8" s="278"/>
      <c r="XEX8" s="278"/>
      <c r="XEY8" s="278"/>
      <c r="XEZ8" s="278"/>
      <c r="XFA8" s="278"/>
      <c r="XFB8" s="278"/>
      <c r="XFC8" s="278"/>
      <c r="XFD8" s="278"/>
    </row>
    <row r="9" s="271" customFormat="1" ht="35" customHeight="1" spans="1:16384">
      <c r="A9" s="289">
        <v>4</v>
      </c>
      <c r="B9" s="289" t="s">
        <v>136</v>
      </c>
      <c r="C9" s="290"/>
      <c r="D9" s="293"/>
      <c r="E9" s="292"/>
      <c r="XEI9" s="278"/>
      <c r="XEJ9" s="278"/>
      <c r="XEK9" s="278"/>
      <c r="XEL9" s="278"/>
      <c r="XEM9" s="278"/>
      <c r="XEN9" s="278"/>
      <c r="XEO9" s="278"/>
      <c r="XEP9" s="278"/>
      <c r="XEQ9" s="278"/>
      <c r="XER9" s="278"/>
      <c r="XES9" s="278"/>
      <c r="XET9" s="278"/>
      <c r="XEU9" s="278"/>
      <c r="XEV9" s="278"/>
      <c r="XEW9" s="278"/>
      <c r="XEX9" s="278"/>
      <c r="XEY9" s="278"/>
      <c r="XEZ9" s="278"/>
      <c r="XFA9" s="278"/>
      <c r="XFB9" s="278"/>
      <c r="XFC9" s="278"/>
      <c r="XFD9" s="278"/>
    </row>
    <row r="10" s="271" customFormat="1" ht="35" customHeight="1" spans="1:16384">
      <c r="A10" s="289">
        <v>5</v>
      </c>
      <c r="B10" s="289" t="s">
        <v>137</v>
      </c>
      <c r="C10" s="290">
        <v>3487</v>
      </c>
      <c r="D10" s="293"/>
      <c r="E10" s="292"/>
      <c r="XEI10" s="278"/>
      <c r="XEJ10" s="278"/>
      <c r="XEK10" s="278"/>
      <c r="XEL10" s="278"/>
      <c r="XEM10" s="278"/>
      <c r="XEN10" s="278"/>
      <c r="XEO10" s="278"/>
      <c r="XEP10" s="278"/>
      <c r="XEQ10" s="278"/>
      <c r="XER10" s="278"/>
      <c r="XES10" s="278"/>
      <c r="XET10" s="278"/>
      <c r="XEU10" s="278"/>
      <c r="XEV10" s="278"/>
      <c r="XEW10" s="278"/>
      <c r="XEX10" s="278"/>
      <c r="XEY10" s="278"/>
      <c r="XEZ10" s="278"/>
      <c r="XFA10" s="278"/>
      <c r="XFB10" s="278"/>
      <c r="XFC10" s="278"/>
      <c r="XFD10" s="278"/>
    </row>
    <row r="11" s="271" customFormat="1" ht="31" customHeight="1" spans="1:16384">
      <c r="A11" s="289">
        <v>6</v>
      </c>
      <c r="B11" s="289" t="s">
        <v>138</v>
      </c>
      <c r="C11" s="290">
        <v>850</v>
      </c>
      <c r="D11" s="291"/>
      <c r="E11" s="292"/>
      <c r="XEI11" s="278"/>
      <c r="XEJ11" s="278"/>
      <c r="XEK11" s="278"/>
      <c r="XEL11" s="278"/>
      <c r="XEM11" s="278"/>
      <c r="XEN11" s="278"/>
      <c r="XEO11" s="278"/>
      <c r="XEP11" s="278"/>
      <c r="XEQ11" s="278"/>
      <c r="XER11" s="278"/>
      <c r="XES11" s="278"/>
      <c r="XET11" s="278"/>
      <c r="XEU11" s="278"/>
      <c r="XEV11" s="278"/>
      <c r="XEW11" s="278"/>
      <c r="XEX11" s="278"/>
      <c r="XEY11" s="278"/>
      <c r="XEZ11" s="278"/>
      <c r="XFA11" s="278"/>
      <c r="XFB11" s="278"/>
      <c r="XFC11" s="278"/>
      <c r="XFD11" s="278"/>
    </row>
    <row r="12" s="271" customFormat="1" ht="36" customHeight="1" spans="1:16384">
      <c r="A12" s="289">
        <v>7</v>
      </c>
      <c r="B12" s="289" t="s">
        <v>139</v>
      </c>
      <c r="C12" s="294"/>
      <c r="D12" s="291"/>
      <c r="E12" s="292"/>
      <c r="XEI12" s="278"/>
      <c r="XEJ12" s="278"/>
      <c r="XEK12" s="278"/>
      <c r="XEL12" s="278"/>
      <c r="XEM12" s="278"/>
      <c r="XEN12" s="278"/>
      <c r="XEO12" s="278"/>
      <c r="XEP12" s="278"/>
      <c r="XEQ12" s="278"/>
      <c r="XER12" s="278"/>
      <c r="XES12" s="278"/>
      <c r="XET12" s="278"/>
      <c r="XEU12" s="278"/>
      <c r="XEV12" s="278"/>
      <c r="XEW12" s="278"/>
      <c r="XEX12" s="278"/>
      <c r="XEY12" s="278"/>
      <c r="XEZ12" s="278"/>
      <c r="XFA12" s="278"/>
      <c r="XFB12" s="278"/>
      <c r="XFC12" s="278"/>
      <c r="XFD12" s="278"/>
    </row>
    <row r="13" s="271" customFormat="1" ht="33" customHeight="1" spans="1:16384">
      <c r="A13" s="289">
        <v>8</v>
      </c>
      <c r="B13" s="289" t="s">
        <v>140</v>
      </c>
      <c r="C13" s="290"/>
      <c r="D13" s="291"/>
      <c r="E13" s="292"/>
      <c r="XEI13" s="278"/>
      <c r="XEJ13" s="278"/>
      <c r="XEK13" s="278"/>
      <c r="XEL13" s="278"/>
      <c r="XEM13" s="278"/>
      <c r="XEN13" s="278"/>
      <c r="XEO13" s="278"/>
      <c r="XEP13" s="278"/>
      <c r="XEQ13" s="278"/>
      <c r="XER13" s="278"/>
      <c r="XES13" s="278"/>
      <c r="XET13" s="278"/>
      <c r="XEU13" s="278"/>
      <c r="XEV13" s="278"/>
      <c r="XEW13" s="278"/>
      <c r="XEX13" s="278"/>
      <c r="XEY13" s="278"/>
      <c r="XEZ13" s="278"/>
      <c r="XFA13" s="278"/>
      <c r="XFB13" s="278"/>
      <c r="XFC13" s="278"/>
      <c r="XFD13" s="278"/>
    </row>
    <row r="14" s="271" customFormat="1" ht="48" customHeight="1" spans="1:16384">
      <c r="A14" s="289">
        <v>9</v>
      </c>
      <c r="B14" s="289" t="s">
        <v>141</v>
      </c>
      <c r="C14" s="290">
        <v>4000</v>
      </c>
      <c r="D14" s="293"/>
      <c r="E14" s="292"/>
      <c r="XEI14" s="278"/>
      <c r="XEJ14" s="278"/>
      <c r="XEK14" s="278"/>
      <c r="XEL14" s="278"/>
      <c r="XEM14" s="278"/>
      <c r="XEN14" s="278"/>
      <c r="XEO14" s="278"/>
      <c r="XEP14" s="278"/>
      <c r="XEQ14" s="278"/>
      <c r="XER14" s="278"/>
      <c r="XES14" s="278"/>
      <c r="XET14" s="278"/>
      <c r="XEU14" s="278"/>
      <c r="XEV14" s="278"/>
      <c r="XEW14" s="278"/>
      <c r="XEX14" s="278"/>
      <c r="XEY14" s="278"/>
      <c r="XEZ14" s="278"/>
      <c r="XFA14" s="278"/>
      <c r="XFB14" s="278"/>
      <c r="XFC14" s="278"/>
      <c r="XFD14" s="278"/>
    </row>
    <row r="15" s="271" customFormat="1" ht="24" customHeight="1" spans="1:16384">
      <c r="A15" s="289">
        <v>10</v>
      </c>
      <c r="B15" s="289" t="s">
        <v>142</v>
      </c>
      <c r="C15" s="290">
        <v>400</v>
      </c>
      <c r="D15" s="293"/>
      <c r="E15" s="292"/>
      <c r="XEI15" s="278"/>
      <c r="XEJ15" s="278"/>
      <c r="XEK15" s="278"/>
      <c r="XEL15" s="278"/>
      <c r="XEM15" s="278"/>
      <c r="XEN15" s="278"/>
      <c r="XEO15" s="278"/>
      <c r="XEP15" s="278"/>
      <c r="XEQ15" s="278"/>
      <c r="XER15" s="278"/>
      <c r="XES15" s="278"/>
      <c r="XET15" s="278"/>
      <c r="XEU15" s="278"/>
      <c r="XEV15" s="278"/>
      <c r="XEW15" s="278"/>
      <c r="XEX15" s="278"/>
      <c r="XEY15" s="278"/>
      <c r="XEZ15" s="278"/>
      <c r="XFA15" s="278"/>
      <c r="XFB15" s="278"/>
      <c r="XFC15" s="278"/>
      <c r="XFD15" s="278"/>
    </row>
    <row r="16" s="271" customFormat="1" ht="38" customHeight="1" spans="1:16384">
      <c r="A16" s="289">
        <v>11</v>
      </c>
      <c r="B16" s="289" t="s">
        <v>143</v>
      </c>
      <c r="C16" s="290"/>
      <c r="D16" s="293"/>
      <c r="E16" s="292"/>
      <c r="XEI16" s="278"/>
      <c r="XEJ16" s="278"/>
      <c r="XEK16" s="278"/>
      <c r="XEL16" s="278"/>
      <c r="XEM16" s="278"/>
      <c r="XEN16" s="278"/>
      <c r="XEO16" s="278"/>
      <c r="XEP16" s="278"/>
      <c r="XEQ16" s="278"/>
      <c r="XER16" s="278"/>
      <c r="XES16" s="278"/>
      <c r="XET16" s="278"/>
      <c r="XEU16" s="278"/>
      <c r="XEV16" s="278"/>
      <c r="XEW16" s="278"/>
      <c r="XEX16" s="278"/>
      <c r="XEY16" s="278"/>
      <c r="XEZ16" s="278"/>
      <c r="XFA16" s="278"/>
      <c r="XFB16" s="278"/>
      <c r="XFC16" s="278"/>
      <c r="XFD16" s="278"/>
    </row>
    <row r="17" s="271" customFormat="1" ht="36" customHeight="1" spans="1:16384">
      <c r="A17" s="289">
        <v>12</v>
      </c>
      <c r="B17" s="289" t="s">
        <v>144</v>
      </c>
      <c r="C17" s="290"/>
      <c r="D17" s="291"/>
      <c r="E17" s="292"/>
      <c r="XEI17" s="278"/>
      <c r="XEJ17" s="278"/>
      <c r="XEK17" s="278"/>
      <c r="XEL17" s="278"/>
      <c r="XEM17" s="278"/>
      <c r="XEN17" s="278"/>
      <c r="XEO17" s="278"/>
      <c r="XEP17" s="278"/>
      <c r="XEQ17" s="278"/>
      <c r="XER17" s="278"/>
      <c r="XES17" s="278"/>
      <c r="XET17" s="278"/>
      <c r="XEU17" s="278"/>
      <c r="XEV17" s="278"/>
      <c r="XEW17" s="278"/>
      <c r="XEX17" s="278"/>
      <c r="XEY17" s="278"/>
      <c r="XEZ17" s="278"/>
      <c r="XFA17" s="278"/>
      <c r="XFB17" s="278"/>
      <c r="XFC17" s="278"/>
      <c r="XFD17" s="278"/>
    </row>
    <row r="18" s="271" customFormat="1" ht="36" customHeight="1" spans="1:16384">
      <c r="A18" s="289">
        <v>13</v>
      </c>
      <c r="B18" s="289" t="s">
        <v>145</v>
      </c>
      <c r="C18" s="290"/>
      <c r="D18" s="293"/>
      <c r="E18" s="292"/>
      <c r="XEI18" s="278"/>
      <c r="XEJ18" s="278"/>
      <c r="XEK18" s="278"/>
      <c r="XEL18" s="278"/>
      <c r="XEM18" s="278"/>
      <c r="XEN18" s="278"/>
      <c r="XEO18" s="278"/>
      <c r="XEP18" s="278"/>
      <c r="XEQ18" s="278"/>
      <c r="XER18" s="278"/>
      <c r="XES18" s="278"/>
      <c r="XET18" s="278"/>
      <c r="XEU18" s="278"/>
      <c r="XEV18" s="278"/>
      <c r="XEW18" s="278"/>
      <c r="XEX18" s="278"/>
      <c r="XEY18" s="278"/>
      <c r="XEZ18" s="278"/>
      <c r="XFA18" s="278"/>
      <c r="XFB18" s="278"/>
      <c r="XFC18" s="278"/>
      <c r="XFD18" s="278"/>
    </row>
    <row r="19" s="271" customFormat="1" ht="40" customHeight="1" spans="1:16384">
      <c r="A19" s="289">
        <v>14</v>
      </c>
      <c r="B19" s="289" t="s">
        <v>146</v>
      </c>
      <c r="C19" s="290"/>
      <c r="D19" s="293"/>
      <c r="E19" s="292"/>
      <c r="XEI19" s="278"/>
      <c r="XEJ19" s="278"/>
      <c r="XEK19" s="278"/>
      <c r="XEL19" s="278"/>
      <c r="XEM19" s="278"/>
      <c r="XEN19" s="278"/>
      <c r="XEO19" s="278"/>
      <c r="XEP19" s="278"/>
      <c r="XEQ19" s="278"/>
      <c r="XER19" s="278"/>
      <c r="XES19" s="278"/>
      <c r="XET19" s="278"/>
      <c r="XEU19" s="278"/>
      <c r="XEV19" s="278"/>
      <c r="XEW19" s="278"/>
      <c r="XEX19" s="278"/>
      <c r="XEY19" s="278"/>
      <c r="XEZ19" s="278"/>
      <c r="XFA19" s="278"/>
      <c r="XFB19" s="278"/>
      <c r="XFC19" s="278"/>
      <c r="XFD19" s="278"/>
    </row>
    <row r="20" s="271" customFormat="1" ht="36" customHeight="1" spans="1:16384">
      <c r="A20" s="289">
        <v>15</v>
      </c>
      <c r="B20" s="289" t="s">
        <v>147</v>
      </c>
      <c r="C20" s="290"/>
      <c r="D20" s="293"/>
      <c r="E20" s="292"/>
      <c r="XEI20" s="278"/>
      <c r="XEJ20" s="278"/>
      <c r="XEK20" s="278"/>
      <c r="XEL20" s="278"/>
      <c r="XEM20" s="278"/>
      <c r="XEN20" s="278"/>
      <c r="XEO20" s="278"/>
      <c r="XEP20" s="278"/>
      <c r="XEQ20" s="278"/>
      <c r="XER20" s="278"/>
      <c r="XES20" s="278"/>
      <c r="XET20" s="278"/>
      <c r="XEU20" s="278"/>
      <c r="XEV20" s="278"/>
      <c r="XEW20" s="278"/>
      <c r="XEX20" s="278"/>
      <c r="XEY20" s="278"/>
      <c r="XEZ20" s="278"/>
      <c r="XFA20" s="278"/>
      <c r="XFB20" s="278"/>
      <c r="XFC20" s="278"/>
      <c r="XFD20" s="278"/>
    </row>
    <row r="21" s="271" customFormat="1" ht="26" customHeight="1" spans="1:16384">
      <c r="A21" s="289">
        <v>16</v>
      </c>
      <c r="B21" s="289" t="s">
        <v>148</v>
      </c>
      <c r="C21" s="290"/>
      <c r="D21" s="293"/>
      <c r="E21" s="292"/>
      <c r="XEI21" s="278"/>
      <c r="XEJ21" s="278"/>
      <c r="XEK21" s="278"/>
      <c r="XEL21" s="278"/>
      <c r="XEM21" s="278"/>
      <c r="XEN21" s="278"/>
      <c r="XEO21" s="278"/>
      <c r="XEP21" s="278"/>
      <c r="XEQ21" s="278"/>
      <c r="XER21" s="278"/>
      <c r="XES21" s="278"/>
      <c r="XET21" s="278"/>
      <c r="XEU21" s="278"/>
      <c r="XEV21" s="278"/>
      <c r="XEW21" s="278"/>
      <c r="XEX21" s="278"/>
      <c r="XEY21" s="278"/>
      <c r="XEZ21" s="278"/>
      <c r="XFA21" s="278"/>
      <c r="XFB21" s="278"/>
      <c r="XFC21" s="278"/>
      <c r="XFD21" s="278"/>
    </row>
    <row r="22" s="271" customFormat="1" ht="80" customHeight="1" spans="1:16384">
      <c r="A22" s="289">
        <v>17</v>
      </c>
      <c r="B22" s="289" t="s">
        <v>149</v>
      </c>
      <c r="C22" s="290"/>
      <c r="D22" s="295"/>
      <c r="E22" s="292"/>
      <c r="XEI22" s="278"/>
      <c r="XEJ22" s="278"/>
      <c r="XEK22" s="278"/>
      <c r="XEL22" s="278"/>
      <c r="XEM22" s="278"/>
      <c r="XEN22" s="278"/>
      <c r="XEO22" s="278"/>
      <c r="XEP22" s="278"/>
      <c r="XEQ22" s="278"/>
      <c r="XER22" s="278"/>
      <c r="XES22" s="278"/>
      <c r="XET22" s="278"/>
      <c r="XEU22" s="278"/>
      <c r="XEV22" s="278"/>
      <c r="XEW22" s="278"/>
      <c r="XEX22" s="278"/>
      <c r="XEY22" s="278"/>
      <c r="XEZ22" s="278"/>
      <c r="XFA22" s="278"/>
      <c r="XFB22" s="278"/>
      <c r="XFC22" s="278"/>
      <c r="XFD22" s="278"/>
    </row>
    <row r="23" s="271" customFormat="1" ht="21" customHeight="1" spans="1:16384">
      <c r="A23" s="289">
        <v>18</v>
      </c>
      <c r="B23" s="289" t="s">
        <v>150</v>
      </c>
      <c r="C23" s="290"/>
      <c r="D23" s="293"/>
      <c r="E23" s="292"/>
      <c r="XEI23" s="278"/>
      <c r="XEJ23" s="278"/>
      <c r="XEK23" s="278"/>
      <c r="XEL23" s="278"/>
      <c r="XEM23" s="278"/>
      <c r="XEN23" s="278"/>
      <c r="XEO23" s="278"/>
      <c r="XEP23" s="278"/>
      <c r="XEQ23" s="278"/>
      <c r="XER23" s="278"/>
      <c r="XES23" s="278"/>
      <c r="XET23" s="278"/>
      <c r="XEU23" s="278"/>
      <c r="XEV23" s="278"/>
      <c r="XEW23" s="278"/>
      <c r="XEX23" s="278"/>
      <c r="XEY23" s="278"/>
      <c r="XEZ23" s="278"/>
      <c r="XFA23" s="278"/>
      <c r="XFB23" s="278"/>
      <c r="XFC23" s="278"/>
      <c r="XFD23" s="278"/>
    </row>
    <row r="24" s="272" customFormat="1" ht="23.25" customHeight="1" spans="1:5">
      <c r="A24" s="287" t="s">
        <v>69</v>
      </c>
      <c r="B24" s="287" t="s">
        <v>151</v>
      </c>
      <c r="C24" s="288">
        <f>SUM(C25:C39)</f>
        <v>10588.33</v>
      </c>
      <c r="D24" s="284"/>
      <c r="E24" s="296"/>
    </row>
    <row r="25" s="271" customFormat="1" ht="23" customHeight="1" spans="1:16384">
      <c r="A25" s="297">
        <v>1</v>
      </c>
      <c r="B25" s="298" t="s">
        <v>152</v>
      </c>
      <c r="C25" s="290">
        <v>8700</v>
      </c>
      <c r="D25" s="293"/>
      <c r="E25" s="292"/>
      <c r="XEI25" s="278"/>
      <c r="XEJ25" s="278"/>
      <c r="XEK25" s="278"/>
      <c r="XEL25" s="278"/>
      <c r="XEM25" s="278"/>
      <c r="XEN25" s="278"/>
      <c r="XEO25" s="278"/>
      <c r="XEP25" s="278"/>
      <c r="XEQ25" s="278"/>
      <c r="XER25" s="278"/>
      <c r="XES25" s="278"/>
      <c r="XET25" s="278"/>
      <c r="XEU25" s="278"/>
      <c r="XEV25" s="278"/>
      <c r="XEW25" s="278"/>
      <c r="XEX25" s="278"/>
      <c r="XEY25" s="278"/>
      <c r="XEZ25" s="278"/>
      <c r="XFA25" s="278"/>
      <c r="XFB25" s="278"/>
      <c r="XFC25" s="278"/>
      <c r="XFD25" s="278"/>
    </row>
    <row r="26" s="271" customFormat="1" ht="24.75" customHeight="1" spans="1:16384">
      <c r="A26" s="297">
        <v>2</v>
      </c>
      <c r="B26" s="298" t="s">
        <v>153</v>
      </c>
      <c r="C26" s="290">
        <v>200</v>
      </c>
      <c r="D26" s="291"/>
      <c r="E26" s="292"/>
      <c r="XEI26" s="278"/>
      <c r="XEJ26" s="278"/>
      <c r="XEK26" s="278"/>
      <c r="XEL26" s="278"/>
      <c r="XEM26" s="278"/>
      <c r="XEN26" s="278"/>
      <c r="XEO26" s="278"/>
      <c r="XEP26" s="278"/>
      <c r="XEQ26" s="278"/>
      <c r="XER26" s="278"/>
      <c r="XES26" s="278"/>
      <c r="XET26" s="278"/>
      <c r="XEU26" s="278"/>
      <c r="XEV26" s="278"/>
      <c r="XEW26" s="278"/>
      <c r="XEX26" s="278"/>
      <c r="XEY26" s="278"/>
      <c r="XEZ26" s="278"/>
      <c r="XFA26" s="278"/>
      <c r="XFB26" s="278"/>
      <c r="XFC26" s="278"/>
      <c r="XFD26" s="278"/>
    </row>
    <row r="27" s="271" customFormat="1" ht="26" customHeight="1" spans="1:16384">
      <c r="A27" s="297">
        <v>3</v>
      </c>
      <c r="B27" s="299" t="s">
        <v>154</v>
      </c>
      <c r="C27" s="290"/>
      <c r="D27" s="293"/>
      <c r="E27" s="292"/>
      <c r="XEI27" s="278"/>
      <c r="XEJ27" s="278"/>
      <c r="XEK27" s="278"/>
      <c r="XEL27" s="278"/>
      <c r="XEM27" s="278"/>
      <c r="XEN27" s="278"/>
      <c r="XEO27" s="278"/>
      <c r="XEP27" s="278"/>
      <c r="XEQ27" s="278"/>
      <c r="XER27" s="278"/>
      <c r="XES27" s="278"/>
      <c r="XET27" s="278"/>
      <c r="XEU27" s="278"/>
      <c r="XEV27" s="278"/>
      <c r="XEW27" s="278"/>
      <c r="XEX27" s="278"/>
      <c r="XEY27" s="278"/>
      <c r="XEZ27" s="278"/>
      <c r="XFA27" s="278"/>
      <c r="XFB27" s="278"/>
      <c r="XFC27" s="278"/>
      <c r="XFD27" s="278"/>
    </row>
    <row r="28" s="271" customFormat="1" ht="26" customHeight="1" spans="1:16384">
      <c r="A28" s="297">
        <v>4</v>
      </c>
      <c r="B28" s="299" t="s">
        <v>155</v>
      </c>
      <c r="C28" s="290">
        <v>808</v>
      </c>
      <c r="D28" s="291"/>
      <c r="E28" s="292"/>
      <c r="XEI28" s="278"/>
      <c r="XEJ28" s="278"/>
      <c r="XEK28" s="278"/>
      <c r="XEL28" s="278"/>
      <c r="XEM28" s="278"/>
      <c r="XEN28" s="278"/>
      <c r="XEO28" s="278"/>
      <c r="XEP28" s="278"/>
      <c r="XEQ28" s="278"/>
      <c r="XER28" s="278"/>
      <c r="XES28" s="278"/>
      <c r="XET28" s="278"/>
      <c r="XEU28" s="278"/>
      <c r="XEV28" s="278"/>
      <c r="XEW28" s="278"/>
      <c r="XEX28" s="278"/>
      <c r="XEY28" s="278"/>
      <c r="XEZ28" s="278"/>
      <c r="XFA28" s="278"/>
      <c r="XFB28" s="278"/>
      <c r="XFC28" s="278"/>
      <c r="XFD28" s="278"/>
    </row>
    <row r="29" s="271" customFormat="1" ht="26.25" customHeight="1" spans="1:16384">
      <c r="A29" s="297">
        <v>5</v>
      </c>
      <c r="B29" s="299" t="s">
        <v>156</v>
      </c>
      <c r="C29" s="290"/>
      <c r="D29" s="293"/>
      <c r="E29" s="292"/>
      <c r="XEI29" s="278"/>
      <c r="XEJ29" s="278"/>
      <c r="XEK29" s="278"/>
      <c r="XEL29" s="278"/>
      <c r="XEM29" s="278"/>
      <c r="XEN29" s="278"/>
      <c r="XEO29" s="278"/>
      <c r="XEP29" s="278"/>
      <c r="XEQ29" s="278"/>
      <c r="XER29" s="278"/>
      <c r="XES29" s="278"/>
      <c r="XET29" s="278"/>
      <c r="XEU29" s="278"/>
      <c r="XEV29" s="278"/>
      <c r="XEW29" s="278"/>
      <c r="XEX29" s="278"/>
      <c r="XEY29" s="278"/>
      <c r="XEZ29" s="278"/>
      <c r="XFA29" s="278"/>
      <c r="XFB29" s="278"/>
      <c r="XFC29" s="278"/>
      <c r="XFD29" s="278"/>
    </row>
    <row r="30" s="271" customFormat="1" ht="33" customHeight="1" spans="1:16384">
      <c r="A30" s="297">
        <v>6</v>
      </c>
      <c r="B30" s="299" t="s">
        <v>157</v>
      </c>
      <c r="C30" s="290"/>
      <c r="D30" s="293"/>
      <c r="E30" s="292"/>
      <c r="XEI30" s="278"/>
      <c r="XEJ30" s="278"/>
      <c r="XEK30" s="278"/>
      <c r="XEL30" s="278"/>
      <c r="XEM30" s="278"/>
      <c r="XEN30" s="278"/>
      <c r="XEO30" s="278"/>
      <c r="XEP30" s="278"/>
      <c r="XEQ30" s="278"/>
      <c r="XER30" s="278"/>
      <c r="XES30" s="278"/>
      <c r="XET30" s="278"/>
      <c r="XEU30" s="278"/>
      <c r="XEV30" s="278"/>
      <c r="XEW30" s="278"/>
      <c r="XEX30" s="278"/>
      <c r="XEY30" s="278"/>
      <c r="XEZ30" s="278"/>
      <c r="XFA30" s="278"/>
      <c r="XFB30" s="278"/>
      <c r="XFC30" s="278"/>
      <c r="XFD30" s="278"/>
    </row>
    <row r="31" s="271" customFormat="1" ht="30" customHeight="1" spans="1:16384">
      <c r="A31" s="297">
        <v>7</v>
      </c>
      <c r="B31" s="299" t="s">
        <v>158</v>
      </c>
      <c r="C31" s="290"/>
      <c r="D31" s="293"/>
      <c r="E31" s="292"/>
      <c r="XEI31" s="278"/>
      <c r="XEJ31" s="278"/>
      <c r="XEK31" s="278"/>
      <c r="XEL31" s="278"/>
      <c r="XEM31" s="278"/>
      <c r="XEN31" s="278"/>
      <c r="XEO31" s="278"/>
      <c r="XEP31" s="278"/>
      <c r="XEQ31" s="278"/>
      <c r="XER31" s="278"/>
      <c r="XES31" s="278"/>
      <c r="XET31" s="278"/>
      <c r="XEU31" s="278"/>
      <c r="XEV31" s="278"/>
      <c r="XEW31" s="278"/>
      <c r="XEX31" s="278"/>
      <c r="XEY31" s="278"/>
      <c r="XEZ31" s="278"/>
      <c r="XFA31" s="278"/>
      <c r="XFB31" s="278"/>
      <c r="XFC31" s="278"/>
      <c r="XFD31" s="278"/>
    </row>
    <row r="32" s="271" customFormat="1" ht="22" customHeight="1" spans="1:16384">
      <c r="A32" s="297">
        <v>8</v>
      </c>
      <c r="B32" s="299" t="s">
        <v>142</v>
      </c>
      <c r="C32" s="290"/>
      <c r="D32" s="291"/>
      <c r="E32" s="292"/>
      <c r="XEI32" s="278"/>
      <c r="XEJ32" s="278"/>
      <c r="XEK32" s="278"/>
      <c r="XEL32" s="278"/>
      <c r="XEM32" s="278"/>
      <c r="XEN32" s="278"/>
      <c r="XEO32" s="278"/>
      <c r="XEP32" s="278"/>
      <c r="XEQ32" s="278"/>
      <c r="XER32" s="278"/>
      <c r="XES32" s="278"/>
      <c r="XET32" s="278"/>
      <c r="XEU32" s="278"/>
      <c r="XEV32" s="278"/>
      <c r="XEW32" s="278"/>
      <c r="XEX32" s="278"/>
      <c r="XEY32" s="278"/>
      <c r="XEZ32" s="278"/>
      <c r="XFA32" s="278"/>
      <c r="XFB32" s="278"/>
      <c r="XFC32" s="278"/>
      <c r="XFD32" s="278"/>
    </row>
    <row r="33" s="271" customFormat="1" ht="24.75" customHeight="1" spans="1:16384">
      <c r="A33" s="297">
        <v>9</v>
      </c>
      <c r="B33" s="299" t="s">
        <v>159</v>
      </c>
      <c r="C33" s="294">
        <v>180.33</v>
      </c>
      <c r="D33" s="293"/>
      <c r="E33" s="292"/>
      <c r="XEI33" s="278"/>
      <c r="XEJ33" s="278"/>
      <c r="XEK33" s="278"/>
      <c r="XEL33" s="278"/>
      <c r="XEM33" s="278"/>
      <c r="XEN33" s="278"/>
      <c r="XEO33" s="278"/>
      <c r="XEP33" s="278"/>
      <c r="XEQ33" s="278"/>
      <c r="XER33" s="278"/>
      <c r="XES33" s="278"/>
      <c r="XET33" s="278"/>
      <c r="XEU33" s="278"/>
      <c r="XEV33" s="278"/>
      <c r="XEW33" s="278"/>
      <c r="XEX33" s="278"/>
      <c r="XEY33" s="278"/>
      <c r="XEZ33" s="278"/>
      <c r="XFA33" s="278"/>
      <c r="XFB33" s="278"/>
      <c r="XFC33" s="278"/>
      <c r="XFD33" s="278"/>
    </row>
    <row r="34" s="271" customFormat="1" ht="22.5" customHeight="1" spans="1:16384">
      <c r="A34" s="297">
        <v>10</v>
      </c>
      <c r="B34" s="299" t="s">
        <v>160</v>
      </c>
      <c r="C34" s="290">
        <v>600</v>
      </c>
      <c r="D34" s="293"/>
      <c r="E34" s="292"/>
      <c r="XEI34" s="278"/>
      <c r="XEJ34" s="278"/>
      <c r="XEK34" s="278"/>
      <c r="XEL34" s="278"/>
      <c r="XEM34" s="278"/>
      <c r="XEN34" s="278"/>
      <c r="XEO34" s="278"/>
      <c r="XEP34" s="278"/>
      <c r="XEQ34" s="278"/>
      <c r="XER34" s="278"/>
      <c r="XES34" s="278"/>
      <c r="XET34" s="278"/>
      <c r="XEU34" s="278"/>
      <c r="XEV34" s="278"/>
      <c r="XEW34" s="278"/>
      <c r="XEX34" s="278"/>
      <c r="XEY34" s="278"/>
      <c r="XEZ34" s="278"/>
      <c r="XFA34" s="278"/>
      <c r="XFB34" s="278"/>
      <c r="XFC34" s="278"/>
      <c r="XFD34" s="278"/>
    </row>
    <row r="35" s="271" customFormat="1" ht="36" customHeight="1" spans="1:16384">
      <c r="A35" s="297">
        <v>11</v>
      </c>
      <c r="B35" s="300" t="s">
        <v>161</v>
      </c>
      <c r="C35" s="294"/>
      <c r="D35" s="292"/>
      <c r="E35" s="292"/>
      <c r="F35" s="301"/>
      <c r="G35" s="301"/>
      <c r="XEI35" s="278"/>
      <c r="XEJ35" s="278"/>
      <c r="XEK35" s="278"/>
      <c r="XEL35" s="278"/>
      <c r="XEM35" s="278"/>
      <c r="XEN35" s="278"/>
      <c r="XEO35" s="278"/>
      <c r="XEP35" s="278"/>
      <c r="XEQ35" s="278"/>
      <c r="XER35" s="278"/>
      <c r="XES35" s="278"/>
      <c r="XET35" s="278"/>
      <c r="XEU35" s="278"/>
      <c r="XEV35" s="278"/>
      <c r="XEW35" s="278"/>
      <c r="XEX35" s="278"/>
      <c r="XEY35" s="278"/>
      <c r="XEZ35" s="278"/>
      <c r="XFA35" s="278"/>
      <c r="XFB35" s="278"/>
      <c r="XFC35" s="278"/>
      <c r="XFD35" s="278"/>
    </row>
    <row r="36" s="271" customFormat="1" ht="36" customHeight="1" spans="1:16384">
      <c r="A36" s="297">
        <v>12</v>
      </c>
      <c r="B36" s="299" t="s">
        <v>162</v>
      </c>
      <c r="C36" s="290"/>
      <c r="D36" s="292"/>
      <c r="E36" s="292"/>
      <c r="F36" s="301"/>
      <c r="G36" s="301"/>
      <c r="XEI36" s="278"/>
      <c r="XEJ36" s="278"/>
      <c r="XEK36" s="278"/>
      <c r="XEL36" s="278"/>
      <c r="XEM36" s="278"/>
      <c r="XEN36" s="278"/>
      <c r="XEO36" s="278"/>
      <c r="XEP36" s="278"/>
      <c r="XEQ36" s="278"/>
      <c r="XER36" s="278"/>
      <c r="XES36" s="278"/>
      <c r="XET36" s="278"/>
      <c r="XEU36" s="278"/>
      <c r="XEV36" s="278"/>
      <c r="XEW36" s="278"/>
      <c r="XEX36" s="278"/>
      <c r="XEY36" s="278"/>
      <c r="XEZ36" s="278"/>
      <c r="XFA36" s="278"/>
      <c r="XFB36" s="278"/>
      <c r="XFC36" s="278"/>
      <c r="XFD36" s="278"/>
    </row>
    <row r="37" s="271" customFormat="1" ht="25" customHeight="1" spans="1:16384">
      <c r="A37" s="297">
        <v>13</v>
      </c>
      <c r="B37" s="299" t="s">
        <v>163</v>
      </c>
      <c r="C37" s="302"/>
      <c r="D37" s="291"/>
      <c r="E37" s="292"/>
      <c r="F37" s="301"/>
      <c r="G37" s="301"/>
      <c r="XEI37" s="278"/>
      <c r="XEJ37" s="278"/>
      <c r="XEK37" s="278"/>
      <c r="XEL37" s="278"/>
      <c r="XEM37" s="278"/>
      <c r="XEN37" s="278"/>
      <c r="XEO37" s="278"/>
      <c r="XEP37" s="278"/>
      <c r="XEQ37" s="278"/>
      <c r="XER37" s="278"/>
      <c r="XES37" s="278"/>
      <c r="XET37" s="278"/>
      <c r="XEU37" s="278"/>
      <c r="XEV37" s="278"/>
      <c r="XEW37" s="278"/>
      <c r="XEX37" s="278"/>
      <c r="XEY37" s="278"/>
      <c r="XEZ37" s="278"/>
      <c r="XFA37" s="278"/>
      <c r="XFB37" s="278"/>
      <c r="XFC37" s="278"/>
      <c r="XFD37" s="278"/>
    </row>
    <row r="38" s="271" customFormat="1" ht="38.25" customHeight="1" spans="1:16384">
      <c r="A38" s="297">
        <v>14</v>
      </c>
      <c r="B38" s="299" t="s">
        <v>164</v>
      </c>
      <c r="C38" s="290">
        <v>100</v>
      </c>
      <c r="D38" s="293"/>
      <c r="E38" s="292"/>
      <c r="F38" s="301"/>
      <c r="G38" s="301"/>
      <c r="XEI38" s="278"/>
      <c r="XEJ38" s="278"/>
      <c r="XEK38" s="278"/>
      <c r="XEL38" s="278"/>
      <c r="XEM38" s="278"/>
      <c r="XEN38" s="278"/>
      <c r="XEO38" s="278"/>
      <c r="XEP38" s="278"/>
      <c r="XEQ38" s="278"/>
      <c r="XER38" s="278"/>
      <c r="XES38" s="278"/>
      <c r="XET38" s="278"/>
      <c r="XEU38" s="278"/>
      <c r="XEV38" s="278"/>
      <c r="XEW38" s="278"/>
      <c r="XEX38" s="278"/>
      <c r="XEY38" s="278"/>
      <c r="XEZ38" s="278"/>
      <c r="XFA38" s="278"/>
      <c r="XFB38" s="278"/>
      <c r="XFC38" s="278"/>
      <c r="XFD38" s="278"/>
    </row>
    <row r="39" s="271" customFormat="1" ht="27" customHeight="1" spans="1:16384">
      <c r="A39" s="297">
        <v>15</v>
      </c>
      <c r="B39" s="299" t="s">
        <v>165</v>
      </c>
      <c r="C39" s="294"/>
      <c r="D39" s="293"/>
      <c r="E39" s="292"/>
      <c r="F39" s="301"/>
      <c r="G39" s="301"/>
      <c r="XEI39" s="278"/>
      <c r="XEJ39" s="278"/>
      <c r="XEK39" s="278"/>
      <c r="XEL39" s="278"/>
      <c r="XEM39" s="278"/>
      <c r="XEN39" s="278"/>
      <c r="XEO39" s="278"/>
      <c r="XEP39" s="278"/>
      <c r="XEQ39" s="278"/>
      <c r="XER39" s="278"/>
      <c r="XES39" s="278"/>
      <c r="XET39" s="278"/>
      <c r="XEU39" s="278"/>
      <c r="XEV39" s="278"/>
      <c r="XEW39" s="278"/>
      <c r="XEX39" s="278"/>
      <c r="XEY39" s="278"/>
      <c r="XEZ39" s="278"/>
      <c r="XFA39" s="278"/>
      <c r="XFB39" s="278"/>
      <c r="XFC39" s="278"/>
      <c r="XFD39" s="278"/>
    </row>
    <row r="40" s="272" customFormat="1" ht="30.75" customHeight="1" spans="1:5">
      <c r="A40" s="287" t="s">
        <v>105</v>
      </c>
      <c r="B40" s="287" t="s">
        <v>166</v>
      </c>
      <c r="C40" s="284">
        <v>900</v>
      </c>
      <c r="D40" s="284"/>
      <c r="E40" s="296"/>
    </row>
    <row r="41" s="273" customFormat="1" ht="34.5" customHeight="1" spans="1:5">
      <c r="A41" s="289"/>
      <c r="B41" s="289" t="s">
        <v>167</v>
      </c>
      <c r="C41" s="293">
        <v>900</v>
      </c>
      <c r="D41" s="293"/>
      <c r="E41" s="292"/>
    </row>
    <row r="42" s="272" customFormat="1" ht="30" customHeight="1" spans="1:5">
      <c r="A42" s="287" t="s">
        <v>168</v>
      </c>
      <c r="B42" s="287" t="s">
        <v>169</v>
      </c>
      <c r="C42" s="284">
        <v>2300</v>
      </c>
      <c r="D42" s="284"/>
      <c r="E42" s="296"/>
    </row>
    <row r="43" s="274" customFormat="1" ht="28" customHeight="1" spans="1:5">
      <c r="A43" s="293"/>
      <c r="B43" s="293" t="s">
        <v>170</v>
      </c>
      <c r="C43" s="291">
        <v>2300</v>
      </c>
      <c r="D43" s="291"/>
      <c r="E43" s="292"/>
    </row>
    <row r="44" s="271" customFormat="1" spans="3:16384">
      <c r="C44" s="275"/>
      <c r="D44" s="277"/>
      <c r="E44" s="277"/>
      <c r="XEI44" s="278"/>
      <c r="XEJ44" s="278"/>
      <c r="XEK44" s="278"/>
      <c r="XEL44" s="278"/>
      <c r="XEM44" s="278"/>
      <c r="XEN44" s="278"/>
      <c r="XEO44" s="278"/>
      <c r="XEP44" s="278"/>
      <c r="XEQ44" s="278"/>
      <c r="XER44" s="278"/>
      <c r="XES44" s="278"/>
      <c r="XET44" s="278"/>
      <c r="XEU44" s="278"/>
      <c r="XEV44" s="278"/>
      <c r="XEW44" s="278"/>
      <c r="XEX44" s="278"/>
      <c r="XEY44" s="278"/>
      <c r="XEZ44" s="278"/>
      <c r="XFA44" s="278"/>
      <c r="XFB44" s="278"/>
      <c r="XFC44" s="278"/>
      <c r="XFD44" s="278"/>
    </row>
  </sheetData>
  <mergeCells count="2">
    <mergeCell ref="A1:E1"/>
    <mergeCell ref="A2:E2"/>
  </mergeCells>
  <pageMargins left="0.75" right="0.314583333333333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7"/>
  <sheetViews>
    <sheetView topLeftCell="A235" workbookViewId="0">
      <selection activeCell="A235" sqref="$A1:$XFD1048576"/>
    </sheetView>
  </sheetViews>
  <sheetFormatPr defaultColWidth="9" defaultRowHeight="13.5"/>
  <cols>
    <col min="1" max="1" width="7.13333333333333" style="65" customWidth="1"/>
    <col min="2" max="2" width="11.75" style="74" customWidth="1"/>
    <col min="3" max="3" width="8.775" style="75" customWidth="1"/>
    <col min="4" max="4" width="8.89166666666667" style="75" customWidth="1"/>
    <col min="5" max="5" width="11.225" style="76" customWidth="1"/>
    <col min="6" max="6" width="6.44166666666667" style="234" customWidth="1"/>
    <col min="7" max="7" width="10.775" style="74" customWidth="1"/>
    <col min="8" max="8" width="25.5583333333333" style="235" customWidth="1"/>
    <col min="9" max="9" width="8.775" style="236" customWidth="1"/>
    <col min="10" max="10" width="8.775" style="74" customWidth="1"/>
    <col min="11" max="11" width="8.375" style="237" customWidth="1"/>
    <col min="12" max="12" width="8.375" style="78" customWidth="1"/>
    <col min="13" max="13" width="19.8916666666667" style="74" customWidth="1"/>
    <col min="14" max="14" width="9.43333333333333" style="74" customWidth="1"/>
    <col min="15" max="15" width="8.69166666666667" style="74" customWidth="1"/>
    <col min="16" max="16" width="6.25" style="238" customWidth="1"/>
    <col min="17" max="17" width="16.8916666666667" style="239" hidden="1" customWidth="1"/>
    <col min="18" max="16384" width="9" style="65"/>
  </cols>
  <sheetData>
    <row r="1" s="65" customFormat="1" ht="24.75" spans="1:17">
      <c r="A1" s="80" t="s">
        <v>171</v>
      </c>
      <c r="B1" s="81"/>
      <c r="C1" s="81"/>
      <c r="D1" s="81"/>
      <c r="E1" s="82"/>
      <c r="F1" s="81"/>
      <c r="G1" s="81"/>
      <c r="H1" s="81"/>
      <c r="I1" s="100"/>
      <c r="J1" s="81"/>
      <c r="K1" s="101"/>
      <c r="L1" s="101"/>
      <c r="M1" s="81"/>
      <c r="N1" s="81"/>
      <c r="O1" s="81"/>
      <c r="P1" s="250"/>
      <c r="Q1" s="239"/>
    </row>
    <row r="2" s="66" customFormat="1" ht="33.75" spans="1:17">
      <c r="A2" s="83" t="s">
        <v>1</v>
      </c>
      <c r="B2" s="84" t="s">
        <v>172</v>
      </c>
      <c r="C2" s="84" t="s">
        <v>3</v>
      </c>
      <c r="D2" s="84" t="s">
        <v>4</v>
      </c>
      <c r="E2" s="84" t="s">
        <v>5</v>
      </c>
      <c r="F2" s="84" t="s">
        <v>6</v>
      </c>
      <c r="G2" s="84" t="s">
        <v>7</v>
      </c>
      <c r="H2" s="84" t="s">
        <v>8</v>
      </c>
      <c r="I2" s="102" t="s">
        <v>9</v>
      </c>
      <c r="J2" s="84" t="s">
        <v>10</v>
      </c>
      <c r="K2" s="103" t="s">
        <v>11</v>
      </c>
      <c r="L2" s="103" t="s">
        <v>12</v>
      </c>
      <c r="M2" s="84" t="s">
        <v>13</v>
      </c>
      <c r="N2" s="84" t="s">
        <v>14</v>
      </c>
      <c r="O2" s="84" t="s">
        <v>15</v>
      </c>
      <c r="P2" s="251" t="s">
        <v>16</v>
      </c>
      <c r="Q2" s="118" t="s">
        <v>173</v>
      </c>
    </row>
    <row r="3" s="228" customFormat="1" ht="24" customHeight="1" spans="1:17">
      <c r="A3" s="240" t="s">
        <v>18</v>
      </c>
      <c r="B3" s="241" t="s">
        <v>174</v>
      </c>
      <c r="C3" s="242"/>
      <c r="D3" s="90"/>
      <c r="E3" s="89"/>
      <c r="F3" s="90"/>
      <c r="G3" s="90"/>
      <c r="H3" s="90"/>
      <c r="I3" s="104">
        <f>I4+I13+I17+I19+I21+I193+I206</f>
        <v>7610.5</v>
      </c>
      <c r="J3" s="252"/>
      <c r="K3" s="106"/>
      <c r="L3" s="107"/>
      <c r="M3" s="90"/>
      <c r="N3" s="252"/>
      <c r="O3" s="252"/>
      <c r="P3" s="115" t="s">
        <v>175</v>
      </c>
      <c r="Q3" s="259" t="s">
        <v>176</v>
      </c>
    </row>
    <row r="4" s="67" customFormat="1" ht="24" customHeight="1" spans="1:17">
      <c r="A4" s="243" t="s">
        <v>20</v>
      </c>
      <c r="B4" s="244" t="s">
        <v>26</v>
      </c>
      <c r="C4" s="245"/>
      <c r="D4" s="96"/>
      <c r="E4" s="97"/>
      <c r="F4" s="96"/>
      <c r="G4" s="96"/>
      <c r="H4" s="96"/>
      <c r="I4" s="110">
        <f>SUM(I5:I12)</f>
        <v>580</v>
      </c>
      <c r="J4" s="253"/>
      <c r="K4" s="112"/>
      <c r="L4" s="113"/>
      <c r="M4" s="96"/>
      <c r="N4" s="253"/>
      <c r="O4" s="253"/>
      <c r="P4" s="115" t="s">
        <v>177</v>
      </c>
      <c r="Q4" s="259" t="s">
        <v>178</v>
      </c>
    </row>
    <row r="5" s="229" customFormat="1" ht="45" spans="1:17">
      <c r="A5" s="98">
        <f t="shared" ref="A5:A12" si="0">ROW()-4</f>
        <v>1</v>
      </c>
      <c r="B5" s="98" t="s">
        <v>21</v>
      </c>
      <c r="C5" s="98" t="s">
        <v>22</v>
      </c>
      <c r="D5" s="98" t="s">
        <v>179</v>
      </c>
      <c r="E5" s="99" t="s">
        <v>180</v>
      </c>
      <c r="F5" s="98" t="s">
        <v>19</v>
      </c>
      <c r="G5" s="99" t="s">
        <v>181</v>
      </c>
      <c r="H5" s="99" t="s">
        <v>182</v>
      </c>
      <c r="I5" s="180">
        <v>200</v>
      </c>
      <c r="J5" s="175" t="s">
        <v>27</v>
      </c>
      <c r="K5" s="116" t="s">
        <v>183</v>
      </c>
      <c r="L5" s="116" t="s">
        <v>29</v>
      </c>
      <c r="M5" s="99" t="s">
        <v>184</v>
      </c>
      <c r="N5" s="98" t="s">
        <v>185</v>
      </c>
      <c r="O5" s="98" t="s">
        <v>185</v>
      </c>
      <c r="P5" s="254"/>
      <c r="Q5" s="259" t="s">
        <v>186</v>
      </c>
    </row>
    <row r="6" s="229" customFormat="1" ht="56.25" spans="1:17">
      <c r="A6" s="98">
        <f t="shared" si="0"/>
        <v>2</v>
      </c>
      <c r="B6" s="98" t="s">
        <v>21</v>
      </c>
      <c r="C6" s="98" t="s">
        <v>22</v>
      </c>
      <c r="D6" s="98" t="s">
        <v>187</v>
      </c>
      <c r="E6" s="99" t="s">
        <v>188</v>
      </c>
      <c r="F6" s="98" t="s">
        <v>19</v>
      </c>
      <c r="G6" s="99" t="s">
        <v>189</v>
      </c>
      <c r="H6" s="99" t="s">
        <v>190</v>
      </c>
      <c r="I6" s="180">
        <v>200</v>
      </c>
      <c r="J6" s="175" t="s">
        <v>27</v>
      </c>
      <c r="K6" s="116" t="s">
        <v>183</v>
      </c>
      <c r="L6" s="116" t="s">
        <v>29</v>
      </c>
      <c r="M6" s="99" t="s">
        <v>184</v>
      </c>
      <c r="N6" s="98" t="s">
        <v>191</v>
      </c>
      <c r="O6" s="98" t="s">
        <v>191</v>
      </c>
      <c r="P6" s="254"/>
      <c r="Q6" s="259" t="s">
        <v>192</v>
      </c>
    </row>
    <row r="7" s="229" customFormat="1" ht="33.75" spans="1:17">
      <c r="A7" s="98">
        <f t="shared" si="0"/>
        <v>3</v>
      </c>
      <c r="B7" s="98" t="s">
        <v>21</v>
      </c>
      <c r="C7" s="98" t="s">
        <v>22</v>
      </c>
      <c r="D7" s="98" t="s">
        <v>193</v>
      </c>
      <c r="E7" s="99" t="s">
        <v>194</v>
      </c>
      <c r="F7" s="98" t="s">
        <v>19</v>
      </c>
      <c r="G7" s="99" t="s">
        <v>195</v>
      </c>
      <c r="H7" s="99" t="s">
        <v>196</v>
      </c>
      <c r="I7" s="180">
        <v>30</v>
      </c>
      <c r="J7" s="175" t="s">
        <v>27</v>
      </c>
      <c r="K7" s="116" t="s">
        <v>183</v>
      </c>
      <c r="L7" s="116" t="s">
        <v>29</v>
      </c>
      <c r="M7" s="99" t="s">
        <v>197</v>
      </c>
      <c r="N7" s="98" t="s">
        <v>198</v>
      </c>
      <c r="O7" s="98" t="s">
        <v>198</v>
      </c>
      <c r="P7" s="254"/>
      <c r="Q7" s="259" t="s">
        <v>199</v>
      </c>
    </row>
    <row r="8" s="229" customFormat="1" ht="33.75" spans="1:17">
      <c r="A8" s="98">
        <f t="shared" si="0"/>
        <v>4</v>
      </c>
      <c r="B8" s="98" t="s">
        <v>21</v>
      </c>
      <c r="C8" s="98" t="s">
        <v>22</v>
      </c>
      <c r="D8" s="98" t="s">
        <v>200</v>
      </c>
      <c r="E8" s="99" t="s">
        <v>201</v>
      </c>
      <c r="F8" s="98" t="s">
        <v>19</v>
      </c>
      <c r="G8" s="99" t="s">
        <v>202</v>
      </c>
      <c r="H8" s="99" t="s">
        <v>203</v>
      </c>
      <c r="I8" s="180">
        <v>30</v>
      </c>
      <c r="J8" s="175" t="s">
        <v>27</v>
      </c>
      <c r="K8" s="116" t="s">
        <v>183</v>
      </c>
      <c r="L8" s="116" t="s">
        <v>29</v>
      </c>
      <c r="M8" s="99" t="s">
        <v>197</v>
      </c>
      <c r="N8" s="98" t="s">
        <v>204</v>
      </c>
      <c r="O8" s="98" t="s">
        <v>204</v>
      </c>
      <c r="P8" s="254"/>
      <c r="Q8" s="259" t="s">
        <v>205</v>
      </c>
    </row>
    <row r="9" s="229" customFormat="1" ht="33.75" spans="1:17">
      <c r="A9" s="98">
        <f t="shared" si="0"/>
        <v>5</v>
      </c>
      <c r="B9" s="98" t="s">
        <v>21</v>
      </c>
      <c r="C9" s="98" t="s">
        <v>22</v>
      </c>
      <c r="D9" s="98" t="s">
        <v>206</v>
      </c>
      <c r="E9" s="99" t="s">
        <v>207</v>
      </c>
      <c r="F9" s="98" t="s">
        <v>19</v>
      </c>
      <c r="G9" s="99" t="s">
        <v>208</v>
      </c>
      <c r="H9" s="99" t="s">
        <v>209</v>
      </c>
      <c r="I9" s="180">
        <v>30</v>
      </c>
      <c r="J9" s="175" t="s">
        <v>27</v>
      </c>
      <c r="K9" s="116" t="s">
        <v>183</v>
      </c>
      <c r="L9" s="116" t="s">
        <v>29</v>
      </c>
      <c r="M9" s="99" t="s">
        <v>210</v>
      </c>
      <c r="N9" s="98" t="s">
        <v>211</v>
      </c>
      <c r="O9" s="98" t="s">
        <v>211</v>
      </c>
      <c r="P9" s="254"/>
      <c r="Q9" s="259" t="s">
        <v>212</v>
      </c>
    </row>
    <row r="10" s="229" customFormat="1" ht="33.75" spans="1:17">
      <c r="A10" s="98">
        <f t="shared" si="0"/>
        <v>6</v>
      </c>
      <c r="B10" s="98" t="s">
        <v>21</v>
      </c>
      <c r="C10" s="98" t="s">
        <v>22</v>
      </c>
      <c r="D10" s="98" t="s">
        <v>213</v>
      </c>
      <c r="E10" s="99" t="s">
        <v>214</v>
      </c>
      <c r="F10" s="98" t="s">
        <v>19</v>
      </c>
      <c r="G10" s="99" t="s">
        <v>215</v>
      </c>
      <c r="H10" s="99" t="s">
        <v>216</v>
      </c>
      <c r="I10" s="180">
        <v>30</v>
      </c>
      <c r="J10" s="175" t="s">
        <v>27</v>
      </c>
      <c r="K10" s="116" t="s">
        <v>183</v>
      </c>
      <c r="L10" s="116" t="s">
        <v>29</v>
      </c>
      <c r="M10" s="99" t="s">
        <v>217</v>
      </c>
      <c r="N10" s="98" t="s">
        <v>218</v>
      </c>
      <c r="O10" s="98" t="s">
        <v>218</v>
      </c>
      <c r="P10" s="254"/>
      <c r="Q10" s="259" t="s">
        <v>219</v>
      </c>
    </row>
    <row r="11" s="229" customFormat="1" ht="33.75" spans="1:17">
      <c r="A11" s="98">
        <f t="shared" si="0"/>
        <v>7</v>
      </c>
      <c r="B11" s="98" t="s">
        <v>21</v>
      </c>
      <c r="C11" s="98" t="s">
        <v>22</v>
      </c>
      <c r="D11" s="98" t="s">
        <v>220</v>
      </c>
      <c r="E11" s="99" t="s">
        <v>221</v>
      </c>
      <c r="F11" s="98" t="s">
        <v>19</v>
      </c>
      <c r="G11" s="99" t="s">
        <v>222</v>
      </c>
      <c r="H11" s="246" t="s">
        <v>223</v>
      </c>
      <c r="I11" s="180">
        <v>30</v>
      </c>
      <c r="J11" s="175" t="s">
        <v>27</v>
      </c>
      <c r="K11" s="116" t="s">
        <v>183</v>
      </c>
      <c r="L11" s="116" t="s">
        <v>29</v>
      </c>
      <c r="M11" s="99" t="s">
        <v>210</v>
      </c>
      <c r="N11" s="98" t="s">
        <v>224</v>
      </c>
      <c r="O11" s="98" t="s">
        <v>224</v>
      </c>
      <c r="P11" s="254"/>
      <c r="Q11" s="259" t="s">
        <v>225</v>
      </c>
    </row>
    <row r="12" s="229" customFormat="1" ht="33.75" spans="1:17">
      <c r="A12" s="98">
        <f t="shared" si="0"/>
        <v>8</v>
      </c>
      <c r="B12" s="98" t="s">
        <v>21</v>
      </c>
      <c r="C12" s="98" t="s">
        <v>22</v>
      </c>
      <c r="D12" s="98" t="s">
        <v>226</v>
      </c>
      <c r="E12" s="99" t="s">
        <v>227</v>
      </c>
      <c r="F12" s="98" t="s">
        <v>19</v>
      </c>
      <c r="G12" s="99" t="s">
        <v>228</v>
      </c>
      <c r="H12" s="203" t="s">
        <v>229</v>
      </c>
      <c r="I12" s="180">
        <v>30</v>
      </c>
      <c r="J12" s="175" t="s">
        <v>27</v>
      </c>
      <c r="K12" s="116" t="s">
        <v>183</v>
      </c>
      <c r="L12" s="116" t="s">
        <v>29</v>
      </c>
      <c r="M12" s="99" t="s">
        <v>210</v>
      </c>
      <c r="N12" s="98" t="s">
        <v>230</v>
      </c>
      <c r="O12" s="98" t="s">
        <v>230</v>
      </c>
      <c r="P12" s="254"/>
      <c r="Q12" s="259" t="s">
        <v>231</v>
      </c>
    </row>
    <row r="13" s="71" customFormat="1" ht="24" customHeight="1" spans="1:17">
      <c r="A13" s="243" t="s">
        <v>30</v>
      </c>
      <c r="B13" s="244" t="s">
        <v>33</v>
      </c>
      <c r="C13" s="247"/>
      <c r="D13" s="123"/>
      <c r="E13" s="136"/>
      <c r="F13" s="248"/>
      <c r="G13" s="136"/>
      <c r="H13" s="136"/>
      <c r="I13" s="110">
        <f>SUM(I14:I16)</f>
        <v>300</v>
      </c>
      <c r="J13" s="255"/>
      <c r="K13" s="256"/>
      <c r="L13" s="256"/>
      <c r="M13" s="136"/>
      <c r="N13" s="248"/>
      <c r="O13" s="248"/>
      <c r="P13" s="115" t="s">
        <v>232</v>
      </c>
      <c r="Q13" s="259" t="s">
        <v>233</v>
      </c>
    </row>
    <row r="14" s="65" customFormat="1" ht="33.75" spans="1:17">
      <c r="A14" s="98">
        <f t="shared" ref="A14:A16" si="1">ROW()-5</f>
        <v>9</v>
      </c>
      <c r="B14" s="98" t="s">
        <v>21</v>
      </c>
      <c r="C14" s="98" t="s">
        <v>22</v>
      </c>
      <c r="D14" s="98" t="s">
        <v>31</v>
      </c>
      <c r="E14" s="99" t="s">
        <v>24</v>
      </c>
      <c r="F14" s="98" t="s">
        <v>19</v>
      </c>
      <c r="G14" s="99" t="s">
        <v>234</v>
      </c>
      <c r="H14" s="99" t="s">
        <v>235</v>
      </c>
      <c r="I14" s="180">
        <v>70</v>
      </c>
      <c r="J14" s="175" t="s">
        <v>27</v>
      </c>
      <c r="K14" s="116" t="s">
        <v>28</v>
      </c>
      <c r="L14" s="116" t="s">
        <v>29</v>
      </c>
      <c r="M14" s="99" t="s">
        <v>236</v>
      </c>
      <c r="N14" s="98" t="s">
        <v>237</v>
      </c>
      <c r="O14" s="98" t="s">
        <v>238</v>
      </c>
      <c r="P14" s="254"/>
      <c r="Q14" s="259" t="s">
        <v>239</v>
      </c>
    </row>
    <row r="15" s="65" customFormat="1" ht="22.5" spans="1:17">
      <c r="A15" s="98">
        <f t="shared" si="1"/>
        <v>10</v>
      </c>
      <c r="B15" s="98" t="s">
        <v>21</v>
      </c>
      <c r="C15" s="98" t="s">
        <v>22</v>
      </c>
      <c r="D15" s="98" t="s">
        <v>31</v>
      </c>
      <c r="E15" s="99" t="s">
        <v>24</v>
      </c>
      <c r="F15" s="98" t="s">
        <v>19</v>
      </c>
      <c r="G15" s="99" t="s">
        <v>240</v>
      </c>
      <c r="H15" s="99" t="s">
        <v>241</v>
      </c>
      <c r="I15" s="180">
        <v>20</v>
      </c>
      <c r="J15" s="175" t="s">
        <v>27</v>
      </c>
      <c r="K15" s="116" t="s">
        <v>28</v>
      </c>
      <c r="L15" s="116" t="s">
        <v>29</v>
      </c>
      <c r="M15" s="99" t="s">
        <v>242</v>
      </c>
      <c r="N15" s="98" t="s">
        <v>237</v>
      </c>
      <c r="O15" s="98" t="s">
        <v>238</v>
      </c>
      <c r="P15" s="254"/>
      <c r="Q15" s="259" t="s">
        <v>243</v>
      </c>
    </row>
    <row r="16" s="65" customFormat="1" ht="33.75" spans="1:17">
      <c r="A16" s="98">
        <f t="shared" si="1"/>
        <v>11</v>
      </c>
      <c r="B16" s="98" t="s">
        <v>21</v>
      </c>
      <c r="C16" s="98" t="s">
        <v>22</v>
      </c>
      <c r="D16" s="98" t="s">
        <v>31</v>
      </c>
      <c r="E16" s="99" t="s">
        <v>244</v>
      </c>
      <c r="F16" s="98" t="s">
        <v>19</v>
      </c>
      <c r="G16" s="99" t="s">
        <v>32</v>
      </c>
      <c r="H16" s="99" t="s">
        <v>245</v>
      </c>
      <c r="I16" s="180">
        <v>210</v>
      </c>
      <c r="J16" s="175" t="s">
        <v>27</v>
      </c>
      <c r="K16" s="116" t="s">
        <v>28</v>
      </c>
      <c r="L16" s="116" t="s">
        <v>29</v>
      </c>
      <c r="M16" s="99" t="s">
        <v>246</v>
      </c>
      <c r="N16" s="98" t="s">
        <v>247</v>
      </c>
      <c r="O16" s="98" t="s">
        <v>248</v>
      </c>
      <c r="P16" s="254"/>
      <c r="Q16" s="259" t="s">
        <v>249</v>
      </c>
    </row>
    <row r="17" s="71" customFormat="1" ht="24" customHeight="1" spans="1:17">
      <c r="A17" s="243" t="s">
        <v>34</v>
      </c>
      <c r="B17" s="244" t="s">
        <v>38</v>
      </c>
      <c r="C17" s="247"/>
      <c r="D17" s="123"/>
      <c r="E17" s="136"/>
      <c r="F17" s="248"/>
      <c r="G17" s="136"/>
      <c r="H17" s="136"/>
      <c r="I17" s="110">
        <v>1000</v>
      </c>
      <c r="J17" s="255"/>
      <c r="K17" s="256"/>
      <c r="L17" s="256"/>
      <c r="M17" s="136"/>
      <c r="N17" s="248"/>
      <c r="O17" s="248"/>
      <c r="P17" s="115" t="s">
        <v>250</v>
      </c>
      <c r="Q17" s="259" t="s">
        <v>251</v>
      </c>
    </row>
    <row r="18" s="228" customFormat="1" ht="22.5" spans="1:17">
      <c r="A18" s="98">
        <f>ROW()-6</f>
        <v>12</v>
      </c>
      <c r="B18" s="98" t="s">
        <v>21</v>
      </c>
      <c r="C18" s="98" t="s">
        <v>35</v>
      </c>
      <c r="D18" s="98" t="s">
        <v>24</v>
      </c>
      <c r="E18" s="99" t="s">
        <v>36</v>
      </c>
      <c r="F18" s="98" t="s">
        <v>19</v>
      </c>
      <c r="G18" s="99" t="s">
        <v>252</v>
      </c>
      <c r="H18" s="99" t="s">
        <v>37</v>
      </c>
      <c r="I18" s="180">
        <v>1000</v>
      </c>
      <c r="J18" s="98" t="s">
        <v>27</v>
      </c>
      <c r="K18" s="116" t="s">
        <v>39</v>
      </c>
      <c r="L18" s="116" t="s">
        <v>40</v>
      </c>
      <c r="M18" s="99" t="s">
        <v>253</v>
      </c>
      <c r="N18" s="98" t="s">
        <v>42</v>
      </c>
      <c r="O18" s="98" t="s">
        <v>43</v>
      </c>
      <c r="P18" s="254"/>
      <c r="Q18" s="259" t="s">
        <v>254</v>
      </c>
    </row>
    <row r="19" s="71" customFormat="1" ht="24" customHeight="1" spans="1:17">
      <c r="A19" s="249" t="s">
        <v>44</v>
      </c>
      <c r="B19" s="244" t="s">
        <v>47</v>
      </c>
      <c r="C19" s="247"/>
      <c r="D19" s="123"/>
      <c r="E19" s="136"/>
      <c r="F19" s="248"/>
      <c r="G19" s="136"/>
      <c r="H19" s="136"/>
      <c r="I19" s="110">
        <v>600</v>
      </c>
      <c r="J19" s="255"/>
      <c r="K19" s="256"/>
      <c r="L19" s="256"/>
      <c r="M19" s="136"/>
      <c r="N19" s="248"/>
      <c r="O19" s="248"/>
      <c r="P19" s="115" t="s">
        <v>255</v>
      </c>
      <c r="Q19" s="259" t="s">
        <v>256</v>
      </c>
    </row>
    <row r="20" s="66" customFormat="1" ht="45" spans="1:17">
      <c r="A20" s="98">
        <f>ROW()-7</f>
        <v>13</v>
      </c>
      <c r="B20" s="98" t="s">
        <v>21</v>
      </c>
      <c r="C20" s="98" t="s">
        <v>45</v>
      </c>
      <c r="D20" s="98" t="s">
        <v>45</v>
      </c>
      <c r="E20" s="99" t="s">
        <v>36</v>
      </c>
      <c r="F20" s="98" t="s">
        <v>19</v>
      </c>
      <c r="G20" s="99" t="s">
        <v>46</v>
      </c>
      <c r="H20" s="99" t="s">
        <v>257</v>
      </c>
      <c r="I20" s="180">
        <v>600</v>
      </c>
      <c r="J20" s="98" t="s">
        <v>27</v>
      </c>
      <c r="K20" s="116" t="s">
        <v>28</v>
      </c>
      <c r="L20" s="116" t="s">
        <v>29</v>
      </c>
      <c r="M20" s="99" t="s">
        <v>258</v>
      </c>
      <c r="N20" s="98" t="s">
        <v>49</v>
      </c>
      <c r="O20" s="98" t="s">
        <v>50</v>
      </c>
      <c r="P20" s="254"/>
      <c r="Q20" s="259" t="s">
        <v>259</v>
      </c>
    </row>
    <row r="21" s="71" customFormat="1" ht="24" customHeight="1" spans="1:17">
      <c r="A21" s="243" t="s">
        <v>51</v>
      </c>
      <c r="B21" s="244" t="s">
        <v>260</v>
      </c>
      <c r="C21" s="247"/>
      <c r="D21" s="123"/>
      <c r="E21" s="136"/>
      <c r="F21" s="248"/>
      <c r="G21" s="136"/>
      <c r="H21" s="136"/>
      <c r="I21" s="110">
        <f>SUM(I22:I192)</f>
        <v>3800</v>
      </c>
      <c r="J21" s="255"/>
      <c r="K21" s="256"/>
      <c r="L21" s="256"/>
      <c r="M21" s="136"/>
      <c r="N21" s="248"/>
      <c r="O21" s="248"/>
      <c r="P21" s="115" t="s">
        <v>261</v>
      </c>
      <c r="Q21" s="259" t="s">
        <v>262</v>
      </c>
    </row>
    <row r="22" s="230" customFormat="1" ht="33.75" spans="1:17">
      <c r="A22" s="98">
        <f t="shared" ref="A22:A85" si="2">ROW()-8</f>
        <v>14</v>
      </c>
      <c r="B22" s="98" t="s">
        <v>21</v>
      </c>
      <c r="C22" s="98" t="s">
        <v>22</v>
      </c>
      <c r="D22" s="98" t="s">
        <v>263</v>
      </c>
      <c r="E22" s="99" t="s">
        <v>264</v>
      </c>
      <c r="F22" s="98" t="s">
        <v>19</v>
      </c>
      <c r="G22" s="99" t="s">
        <v>53</v>
      </c>
      <c r="H22" s="99" t="s">
        <v>265</v>
      </c>
      <c r="I22" s="186">
        <v>10</v>
      </c>
      <c r="J22" s="257" t="s">
        <v>27</v>
      </c>
      <c r="K22" s="258" t="s">
        <v>266</v>
      </c>
      <c r="L22" s="258" t="s">
        <v>267</v>
      </c>
      <c r="M22" s="171" t="s">
        <v>268</v>
      </c>
      <c r="N22" s="98" t="s">
        <v>269</v>
      </c>
      <c r="O22" s="176" t="s">
        <v>270</v>
      </c>
      <c r="P22" s="254"/>
      <c r="Q22" s="259" t="s">
        <v>271</v>
      </c>
    </row>
    <row r="23" s="230" customFormat="1" ht="45" spans="1:17">
      <c r="A23" s="98">
        <f t="shared" si="2"/>
        <v>15</v>
      </c>
      <c r="B23" s="98" t="s">
        <v>21</v>
      </c>
      <c r="C23" s="98" t="s">
        <v>22</v>
      </c>
      <c r="D23" s="98" t="s">
        <v>263</v>
      </c>
      <c r="E23" s="99" t="s">
        <v>272</v>
      </c>
      <c r="F23" s="98" t="s">
        <v>19</v>
      </c>
      <c r="G23" s="99" t="s">
        <v>53</v>
      </c>
      <c r="H23" s="99" t="s">
        <v>273</v>
      </c>
      <c r="I23" s="186">
        <v>10</v>
      </c>
      <c r="J23" s="257" t="s">
        <v>27</v>
      </c>
      <c r="K23" s="258" t="s">
        <v>266</v>
      </c>
      <c r="L23" s="258" t="s">
        <v>267</v>
      </c>
      <c r="M23" s="171" t="s">
        <v>274</v>
      </c>
      <c r="N23" s="98" t="s">
        <v>275</v>
      </c>
      <c r="O23" s="176" t="s">
        <v>276</v>
      </c>
      <c r="P23" s="254"/>
      <c r="Q23" s="259" t="s">
        <v>277</v>
      </c>
    </row>
    <row r="24" s="230" customFormat="1" ht="45" spans="1:17">
      <c r="A24" s="98">
        <f t="shared" si="2"/>
        <v>16</v>
      </c>
      <c r="B24" s="98" t="s">
        <v>21</v>
      </c>
      <c r="C24" s="98" t="s">
        <v>22</v>
      </c>
      <c r="D24" s="98" t="s">
        <v>263</v>
      </c>
      <c r="E24" s="99" t="s">
        <v>278</v>
      </c>
      <c r="F24" s="98" t="s">
        <v>19</v>
      </c>
      <c r="G24" s="99" t="s">
        <v>53</v>
      </c>
      <c r="H24" s="99" t="s">
        <v>279</v>
      </c>
      <c r="I24" s="186">
        <v>20</v>
      </c>
      <c r="J24" s="257" t="s">
        <v>27</v>
      </c>
      <c r="K24" s="258" t="s">
        <v>266</v>
      </c>
      <c r="L24" s="258" t="s">
        <v>267</v>
      </c>
      <c r="M24" s="171" t="s">
        <v>274</v>
      </c>
      <c r="N24" s="98" t="s">
        <v>275</v>
      </c>
      <c r="O24" s="176" t="s">
        <v>276</v>
      </c>
      <c r="P24" s="254"/>
      <c r="Q24" s="259" t="s">
        <v>280</v>
      </c>
    </row>
    <row r="25" s="230" customFormat="1" ht="56.25" spans="1:17">
      <c r="A25" s="98">
        <f t="shared" si="2"/>
        <v>17</v>
      </c>
      <c r="B25" s="98" t="s">
        <v>21</v>
      </c>
      <c r="C25" s="98" t="s">
        <v>22</v>
      </c>
      <c r="D25" s="98" t="s">
        <v>263</v>
      </c>
      <c r="E25" s="99" t="s">
        <v>281</v>
      </c>
      <c r="F25" s="98" t="s">
        <v>19</v>
      </c>
      <c r="G25" s="99" t="s">
        <v>53</v>
      </c>
      <c r="H25" s="99" t="s">
        <v>282</v>
      </c>
      <c r="I25" s="186">
        <v>20</v>
      </c>
      <c r="J25" s="257" t="s">
        <v>27</v>
      </c>
      <c r="K25" s="258" t="s">
        <v>266</v>
      </c>
      <c r="L25" s="258" t="s">
        <v>267</v>
      </c>
      <c r="M25" s="171" t="s">
        <v>283</v>
      </c>
      <c r="N25" s="98" t="s">
        <v>284</v>
      </c>
      <c r="O25" s="176" t="s">
        <v>285</v>
      </c>
      <c r="P25" s="254"/>
      <c r="Q25" s="259" t="s">
        <v>286</v>
      </c>
    </row>
    <row r="26" s="230" customFormat="1" ht="33.75" spans="1:17">
      <c r="A26" s="98">
        <f t="shared" si="2"/>
        <v>18</v>
      </c>
      <c r="B26" s="98" t="s">
        <v>21</v>
      </c>
      <c r="C26" s="98" t="s">
        <v>22</v>
      </c>
      <c r="D26" s="98" t="s">
        <v>263</v>
      </c>
      <c r="E26" s="99" t="s">
        <v>287</v>
      </c>
      <c r="F26" s="98" t="s">
        <v>19</v>
      </c>
      <c r="G26" s="99" t="s">
        <v>53</v>
      </c>
      <c r="H26" s="99" t="s">
        <v>288</v>
      </c>
      <c r="I26" s="186">
        <v>10</v>
      </c>
      <c r="J26" s="257" t="s">
        <v>27</v>
      </c>
      <c r="K26" s="258" t="s">
        <v>266</v>
      </c>
      <c r="L26" s="258" t="s">
        <v>267</v>
      </c>
      <c r="M26" s="171" t="s">
        <v>268</v>
      </c>
      <c r="N26" s="98" t="s">
        <v>269</v>
      </c>
      <c r="O26" s="176" t="s">
        <v>270</v>
      </c>
      <c r="P26" s="254"/>
      <c r="Q26" s="259" t="s">
        <v>289</v>
      </c>
    </row>
    <row r="27" s="230" customFormat="1" ht="67.5" spans="1:17">
      <c r="A27" s="98">
        <f t="shared" si="2"/>
        <v>19</v>
      </c>
      <c r="B27" s="98" t="s">
        <v>21</v>
      </c>
      <c r="C27" s="98" t="s">
        <v>22</v>
      </c>
      <c r="D27" s="98" t="s">
        <v>263</v>
      </c>
      <c r="E27" s="99" t="s">
        <v>290</v>
      </c>
      <c r="F27" s="98" t="s">
        <v>19</v>
      </c>
      <c r="G27" s="99" t="s">
        <v>53</v>
      </c>
      <c r="H27" s="99" t="s">
        <v>291</v>
      </c>
      <c r="I27" s="186">
        <v>15</v>
      </c>
      <c r="J27" s="257" t="s">
        <v>27</v>
      </c>
      <c r="K27" s="258" t="s">
        <v>266</v>
      </c>
      <c r="L27" s="258" t="s">
        <v>267</v>
      </c>
      <c r="M27" s="171" t="s">
        <v>292</v>
      </c>
      <c r="N27" s="98" t="s">
        <v>293</v>
      </c>
      <c r="O27" s="176" t="s">
        <v>294</v>
      </c>
      <c r="P27" s="254"/>
      <c r="Q27" s="259" t="s">
        <v>295</v>
      </c>
    </row>
    <row r="28" s="230" customFormat="1" ht="33.75" spans="1:17">
      <c r="A28" s="98">
        <f t="shared" si="2"/>
        <v>20</v>
      </c>
      <c r="B28" s="98" t="s">
        <v>21</v>
      </c>
      <c r="C28" s="98" t="s">
        <v>22</v>
      </c>
      <c r="D28" s="98" t="s">
        <v>263</v>
      </c>
      <c r="E28" s="99" t="s">
        <v>296</v>
      </c>
      <c r="F28" s="98" t="s">
        <v>19</v>
      </c>
      <c r="G28" s="99" t="s">
        <v>53</v>
      </c>
      <c r="H28" s="99" t="s">
        <v>297</v>
      </c>
      <c r="I28" s="186">
        <v>15</v>
      </c>
      <c r="J28" s="257" t="s">
        <v>27</v>
      </c>
      <c r="K28" s="258" t="s">
        <v>266</v>
      </c>
      <c r="L28" s="258" t="s">
        <v>267</v>
      </c>
      <c r="M28" s="171" t="s">
        <v>268</v>
      </c>
      <c r="N28" s="98" t="s">
        <v>269</v>
      </c>
      <c r="O28" s="176" t="s">
        <v>270</v>
      </c>
      <c r="P28" s="254"/>
      <c r="Q28" s="259" t="s">
        <v>298</v>
      </c>
    </row>
    <row r="29" s="230" customFormat="1" ht="78.75" spans="1:17">
      <c r="A29" s="98">
        <f t="shared" si="2"/>
        <v>21</v>
      </c>
      <c r="B29" s="98" t="s">
        <v>21</v>
      </c>
      <c r="C29" s="98" t="s">
        <v>22</v>
      </c>
      <c r="D29" s="98" t="s">
        <v>263</v>
      </c>
      <c r="E29" s="99" t="s">
        <v>299</v>
      </c>
      <c r="F29" s="98" t="s">
        <v>19</v>
      </c>
      <c r="G29" s="99" t="s">
        <v>53</v>
      </c>
      <c r="H29" s="99" t="s">
        <v>300</v>
      </c>
      <c r="I29" s="186">
        <v>30</v>
      </c>
      <c r="J29" s="257" t="s">
        <v>27</v>
      </c>
      <c r="K29" s="258" t="s">
        <v>266</v>
      </c>
      <c r="L29" s="258" t="s">
        <v>267</v>
      </c>
      <c r="M29" s="171" t="s">
        <v>301</v>
      </c>
      <c r="N29" s="98" t="s">
        <v>302</v>
      </c>
      <c r="O29" s="176" t="s">
        <v>303</v>
      </c>
      <c r="P29" s="254"/>
      <c r="Q29" s="259" t="s">
        <v>304</v>
      </c>
    </row>
    <row r="30" s="230" customFormat="1" ht="33.75" spans="1:17">
      <c r="A30" s="98">
        <f t="shared" si="2"/>
        <v>22</v>
      </c>
      <c r="B30" s="98" t="s">
        <v>21</v>
      </c>
      <c r="C30" s="98" t="s">
        <v>22</v>
      </c>
      <c r="D30" s="98" t="s">
        <v>263</v>
      </c>
      <c r="E30" s="99" t="s">
        <v>305</v>
      </c>
      <c r="F30" s="98" t="s">
        <v>19</v>
      </c>
      <c r="G30" s="99" t="s">
        <v>53</v>
      </c>
      <c r="H30" s="99" t="s">
        <v>306</v>
      </c>
      <c r="I30" s="186">
        <v>20</v>
      </c>
      <c r="J30" s="257" t="s">
        <v>27</v>
      </c>
      <c r="K30" s="258" t="s">
        <v>266</v>
      </c>
      <c r="L30" s="258" t="s">
        <v>267</v>
      </c>
      <c r="M30" s="171" t="s">
        <v>307</v>
      </c>
      <c r="N30" s="98" t="s">
        <v>308</v>
      </c>
      <c r="O30" s="176" t="s">
        <v>309</v>
      </c>
      <c r="P30" s="254"/>
      <c r="Q30" s="259" t="s">
        <v>310</v>
      </c>
    </row>
    <row r="31" s="230" customFormat="1" ht="33.75" spans="1:17">
      <c r="A31" s="98">
        <f t="shared" si="2"/>
        <v>23</v>
      </c>
      <c r="B31" s="98" t="s">
        <v>21</v>
      </c>
      <c r="C31" s="98" t="s">
        <v>22</v>
      </c>
      <c r="D31" s="98" t="s">
        <v>263</v>
      </c>
      <c r="E31" s="99" t="s">
        <v>311</v>
      </c>
      <c r="F31" s="98" t="s">
        <v>19</v>
      </c>
      <c r="G31" s="99" t="s">
        <v>53</v>
      </c>
      <c r="H31" s="99" t="s">
        <v>312</v>
      </c>
      <c r="I31" s="186">
        <v>10</v>
      </c>
      <c r="J31" s="257" t="s">
        <v>27</v>
      </c>
      <c r="K31" s="258" t="s">
        <v>266</v>
      </c>
      <c r="L31" s="258" t="s">
        <v>267</v>
      </c>
      <c r="M31" s="171" t="s">
        <v>274</v>
      </c>
      <c r="N31" s="98" t="s">
        <v>275</v>
      </c>
      <c r="O31" s="176" t="s">
        <v>276</v>
      </c>
      <c r="P31" s="254"/>
      <c r="Q31" s="259" t="s">
        <v>313</v>
      </c>
    </row>
    <row r="32" s="230" customFormat="1" ht="33.75" spans="1:17">
      <c r="A32" s="98">
        <f t="shared" si="2"/>
        <v>24</v>
      </c>
      <c r="B32" s="98" t="s">
        <v>21</v>
      </c>
      <c r="C32" s="98" t="s">
        <v>22</v>
      </c>
      <c r="D32" s="98" t="s">
        <v>263</v>
      </c>
      <c r="E32" s="99" t="s">
        <v>314</v>
      </c>
      <c r="F32" s="98" t="s">
        <v>19</v>
      </c>
      <c r="G32" s="99" t="s">
        <v>53</v>
      </c>
      <c r="H32" s="99" t="s">
        <v>315</v>
      </c>
      <c r="I32" s="186">
        <v>25</v>
      </c>
      <c r="J32" s="257" t="s">
        <v>27</v>
      </c>
      <c r="K32" s="258" t="s">
        <v>266</v>
      </c>
      <c r="L32" s="258" t="s">
        <v>267</v>
      </c>
      <c r="M32" s="171" t="s">
        <v>316</v>
      </c>
      <c r="N32" s="98" t="s">
        <v>317</v>
      </c>
      <c r="O32" s="176" t="s">
        <v>318</v>
      </c>
      <c r="P32" s="254"/>
      <c r="Q32" s="259" t="s">
        <v>319</v>
      </c>
    </row>
    <row r="33" s="230" customFormat="1" ht="33.75" spans="1:17">
      <c r="A33" s="98">
        <f t="shared" si="2"/>
        <v>25</v>
      </c>
      <c r="B33" s="98" t="s">
        <v>21</v>
      </c>
      <c r="C33" s="98" t="s">
        <v>22</v>
      </c>
      <c r="D33" s="98" t="s">
        <v>263</v>
      </c>
      <c r="E33" s="99" t="s">
        <v>320</v>
      </c>
      <c r="F33" s="98" t="s">
        <v>19</v>
      </c>
      <c r="G33" s="99" t="s">
        <v>53</v>
      </c>
      <c r="H33" s="99" t="s">
        <v>321</v>
      </c>
      <c r="I33" s="186">
        <v>10</v>
      </c>
      <c r="J33" s="257" t="s">
        <v>27</v>
      </c>
      <c r="K33" s="258" t="s">
        <v>266</v>
      </c>
      <c r="L33" s="258" t="s">
        <v>267</v>
      </c>
      <c r="M33" s="171" t="s">
        <v>274</v>
      </c>
      <c r="N33" s="98" t="s">
        <v>275</v>
      </c>
      <c r="O33" s="176" t="s">
        <v>276</v>
      </c>
      <c r="P33" s="254"/>
      <c r="Q33" s="259" t="s">
        <v>322</v>
      </c>
    </row>
    <row r="34" s="230" customFormat="1" ht="33.75" spans="1:17">
      <c r="A34" s="98">
        <f t="shared" si="2"/>
        <v>26</v>
      </c>
      <c r="B34" s="98" t="s">
        <v>21</v>
      </c>
      <c r="C34" s="98" t="s">
        <v>22</v>
      </c>
      <c r="D34" s="98" t="s">
        <v>263</v>
      </c>
      <c r="E34" s="99" t="s">
        <v>323</v>
      </c>
      <c r="F34" s="98" t="s">
        <v>19</v>
      </c>
      <c r="G34" s="99" t="s">
        <v>53</v>
      </c>
      <c r="H34" s="99" t="s">
        <v>324</v>
      </c>
      <c r="I34" s="186">
        <v>15</v>
      </c>
      <c r="J34" s="257" t="s">
        <v>27</v>
      </c>
      <c r="K34" s="258" t="s">
        <v>266</v>
      </c>
      <c r="L34" s="258" t="s">
        <v>267</v>
      </c>
      <c r="M34" s="171" t="s">
        <v>325</v>
      </c>
      <c r="N34" s="98" t="s">
        <v>326</v>
      </c>
      <c r="O34" s="176" t="s">
        <v>327</v>
      </c>
      <c r="P34" s="254"/>
      <c r="Q34" s="259" t="s">
        <v>328</v>
      </c>
    </row>
    <row r="35" s="230" customFormat="1" ht="33.75" spans="1:17">
      <c r="A35" s="98">
        <f t="shared" si="2"/>
        <v>27</v>
      </c>
      <c r="B35" s="98" t="s">
        <v>21</v>
      </c>
      <c r="C35" s="98" t="s">
        <v>22</v>
      </c>
      <c r="D35" s="98" t="s">
        <v>263</v>
      </c>
      <c r="E35" s="99" t="s">
        <v>329</v>
      </c>
      <c r="F35" s="98" t="s">
        <v>19</v>
      </c>
      <c r="G35" s="99" t="s">
        <v>53</v>
      </c>
      <c r="H35" s="99" t="s">
        <v>330</v>
      </c>
      <c r="I35" s="186">
        <v>10</v>
      </c>
      <c r="J35" s="257" t="s">
        <v>27</v>
      </c>
      <c r="K35" s="258" t="s">
        <v>266</v>
      </c>
      <c r="L35" s="258" t="s">
        <v>267</v>
      </c>
      <c r="M35" s="171" t="s">
        <v>316</v>
      </c>
      <c r="N35" s="98" t="s">
        <v>317</v>
      </c>
      <c r="O35" s="176" t="s">
        <v>318</v>
      </c>
      <c r="P35" s="254"/>
      <c r="Q35" s="259" t="s">
        <v>331</v>
      </c>
    </row>
    <row r="36" s="230" customFormat="1" ht="33.75" spans="1:17">
      <c r="A36" s="98">
        <f t="shared" si="2"/>
        <v>28</v>
      </c>
      <c r="B36" s="98" t="s">
        <v>21</v>
      </c>
      <c r="C36" s="98" t="s">
        <v>22</v>
      </c>
      <c r="D36" s="98" t="s">
        <v>263</v>
      </c>
      <c r="E36" s="99" t="s">
        <v>332</v>
      </c>
      <c r="F36" s="98" t="s">
        <v>19</v>
      </c>
      <c r="G36" s="99" t="s">
        <v>53</v>
      </c>
      <c r="H36" s="99" t="s">
        <v>333</v>
      </c>
      <c r="I36" s="186">
        <v>10</v>
      </c>
      <c r="J36" s="257" t="s">
        <v>27</v>
      </c>
      <c r="K36" s="258" t="s">
        <v>266</v>
      </c>
      <c r="L36" s="258" t="s">
        <v>267</v>
      </c>
      <c r="M36" s="171" t="s">
        <v>316</v>
      </c>
      <c r="N36" s="98" t="s">
        <v>317</v>
      </c>
      <c r="O36" s="176" t="s">
        <v>318</v>
      </c>
      <c r="P36" s="254"/>
      <c r="Q36" s="259" t="s">
        <v>334</v>
      </c>
    </row>
    <row r="37" s="230" customFormat="1" ht="33.75" spans="1:17">
      <c r="A37" s="98">
        <f t="shared" si="2"/>
        <v>29</v>
      </c>
      <c r="B37" s="98" t="s">
        <v>21</v>
      </c>
      <c r="C37" s="98" t="s">
        <v>22</v>
      </c>
      <c r="D37" s="98" t="s">
        <v>263</v>
      </c>
      <c r="E37" s="99" t="s">
        <v>335</v>
      </c>
      <c r="F37" s="98" t="s">
        <v>19</v>
      </c>
      <c r="G37" s="99" t="s">
        <v>53</v>
      </c>
      <c r="H37" s="99" t="s">
        <v>336</v>
      </c>
      <c r="I37" s="186">
        <v>20</v>
      </c>
      <c r="J37" s="257" t="s">
        <v>27</v>
      </c>
      <c r="K37" s="258" t="s">
        <v>266</v>
      </c>
      <c r="L37" s="258" t="s">
        <v>267</v>
      </c>
      <c r="M37" s="171" t="s">
        <v>274</v>
      </c>
      <c r="N37" s="98" t="s">
        <v>275</v>
      </c>
      <c r="O37" s="176" t="s">
        <v>276</v>
      </c>
      <c r="P37" s="254"/>
      <c r="Q37" s="259" t="s">
        <v>337</v>
      </c>
    </row>
    <row r="38" s="230" customFormat="1" ht="33.75" spans="1:17">
      <c r="A38" s="98">
        <f t="shared" si="2"/>
        <v>30</v>
      </c>
      <c r="B38" s="98" t="s">
        <v>21</v>
      </c>
      <c r="C38" s="98" t="s">
        <v>22</v>
      </c>
      <c r="D38" s="98" t="s">
        <v>263</v>
      </c>
      <c r="E38" s="99" t="s">
        <v>338</v>
      </c>
      <c r="F38" s="98" t="s">
        <v>19</v>
      </c>
      <c r="G38" s="99" t="s">
        <v>53</v>
      </c>
      <c r="H38" s="99" t="s">
        <v>339</v>
      </c>
      <c r="I38" s="186">
        <v>20</v>
      </c>
      <c r="J38" s="257" t="s">
        <v>27</v>
      </c>
      <c r="K38" s="258" t="s">
        <v>266</v>
      </c>
      <c r="L38" s="258" t="s">
        <v>267</v>
      </c>
      <c r="M38" s="171" t="s">
        <v>274</v>
      </c>
      <c r="N38" s="98" t="s">
        <v>275</v>
      </c>
      <c r="O38" s="176" t="s">
        <v>276</v>
      </c>
      <c r="P38" s="254"/>
      <c r="Q38" s="259" t="s">
        <v>340</v>
      </c>
    </row>
    <row r="39" s="230" customFormat="1" ht="33.75" spans="1:17">
      <c r="A39" s="98">
        <f t="shared" si="2"/>
        <v>31</v>
      </c>
      <c r="B39" s="98" t="s">
        <v>21</v>
      </c>
      <c r="C39" s="98" t="s">
        <v>22</v>
      </c>
      <c r="D39" s="98" t="s">
        <v>263</v>
      </c>
      <c r="E39" s="99" t="s">
        <v>341</v>
      </c>
      <c r="F39" s="98" t="s">
        <v>19</v>
      </c>
      <c r="G39" s="99" t="s">
        <v>53</v>
      </c>
      <c r="H39" s="99" t="s">
        <v>342</v>
      </c>
      <c r="I39" s="186">
        <v>20</v>
      </c>
      <c r="J39" s="257" t="s">
        <v>27</v>
      </c>
      <c r="K39" s="258" t="s">
        <v>266</v>
      </c>
      <c r="L39" s="258" t="s">
        <v>267</v>
      </c>
      <c r="M39" s="171" t="s">
        <v>343</v>
      </c>
      <c r="N39" s="98" t="s">
        <v>344</v>
      </c>
      <c r="O39" s="176" t="s">
        <v>345</v>
      </c>
      <c r="P39" s="254"/>
      <c r="Q39" s="259" t="s">
        <v>346</v>
      </c>
    </row>
    <row r="40" s="230" customFormat="1" ht="33.75" spans="1:17">
      <c r="A40" s="98">
        <f t="shared" si="2"/>
        <v>32</v>
      </c>
      <c r="B40" s="98" t="s">
        <v>21</v>
      </c>
      <c r="C40" s="98" t="s">
        <v>22</v>
      </c>
      <c r="D40" s="98" t="s">
        <v>263</v>
      </c>
      <c r="E40" s="99" t="s">
        <v>347</v>
      </c>
      <c r="F40" s="98" t="s">
        <v>19</v>
      </c>
      <c r="G40" s="99" t="s">
        <v>53</v>
      </c>
      <c r="H40" s="99" t="s">
        <v>348</v>
      </c>
      <c r="I40" s="186">
        <v>20</v>
      </c>
      <c r="J40" s="257" t="s">
        <v>27</v>
      </c>
      <c r="K40" s="258" t="s">
        <v>266</v>
      </c>
      <c r="L40" s="258" t="s">
        <v>267</v>
      </c>
      <c r="M40" s="171" t="s">
        <v>349</v>
      </c>
      <c r="N40" s="98" t="s">
        <v>269</v>
      </c>
      <c r="O40" s="176" t="s">
        <v>270</v>
      </c>
      <c r="P40" s="254"/>
      <c r="Q40" s="259" t="s">
        <v>350</v>
      </c>
    </row>
    <row r="41" s="230" customFormat="1" ht="33.75" spans="1:17">
      <c r="A41" s="98">
        <f t="shared" si="2"/>
        <v>33</v>
      </c>
      <c r="B41" s="98" t="s">
        <v>21</v>
      </c>
      <c r="C41" s="98" t="s">
        <v>22</v>
      </c>
      <c r="D41" s="98" t="s">
        <v>263</v>
      </c>
      <c r="E41" s="99" t="s">
        <v>351</v>
      </c>
      <c r="F41" s="98" t="s">
        <v>19</v>
      </c>
      <c r="G41" s="99" t="s">
        <v>53</v>
      </c>
      <c r="H41" s="99" t="s">
        <v>352</v>
      </c>
      <c r="I41" s="186">
        <v>20</v>
      </c>
      <c r="J41" s="257" t="s">
        <v>27</v>
      </c>
      <c r="K41" s="258" t="s">
        <v>266</v>
      </c>
      <c r="L41" s="258" t="s">
        <v>267</v>
      </c>
      <c r="M41" s="171" t="s">
        <v>316</v>
      </c>
      <c r="N41" s="98" t="s">
        <v>317</v>
      </c>
      <c r="O41" s="176" t="s">
        <v>318</v>
      </c>
      <c r="P41" s="254"/>
      <c r="Q41" s="259" t="s">
        <v>353</v>
      </c>
    </row>
    <row r="42" s="230" customFormat="1" ht="33.75" spans="1:17">
      <c r="A42" s="98">
        <f t="shared" si="2"/>
        <v>34</v>
      </c>
      <c r="B42" s="98" t="s">
        <v>21</v>
      </c>
      <c r="C42" s="98" t="s">
        <v>22</v>
      </c>
      <c r="D42" s="98" t="s">
        <v>263</v>
      </c>
      <c r="E42" s="99" t="s">
        <v>354</v>
      </c>
      <c r="F42" s="98" t="s">
        <v>19</v>
      </c>
      <c r="G42" s="99" t="s">
        <v>53</v>
      </c>
      <c r="H42" s="99" t="s">
        <v>355</v>
      </c>
      <c r="I42" s="186">
        <v>20</v>
      </c>
      <c r="J42" s="257" t="s">
        <v>27</v>
      </c>
      <c r="K42" s="258" t="s">
        <v>266</v>
      </c>
      <c r="L42" s="258" t="s">
        <v>267</v>
      </c>
      <c r="M42" s="171" t="s">
        <v>356</v>
      </c>
      <c r="N42" s="98" t="s">
        <v>357</v>
      </c>
      <c r="O42" s="176" t="s">
        <v>358</v>
      </c>
      <c r="P42" s="254"/>
      <c r="Q42" s="259" t="s">
        <v>359</v>
      </c>
    </row>
    <row r="43" s="230" customFormat="1" ht="33.75" spans="1:17">
      <c r="A43" s="98">
        <f t="shared" si="2"/>
        <v>35</v>
      </c>
      <c r="B43" s="98" t="s">
        <v>21</v>
      </c>
      <c r="C43" s="98" t="s">
        <v>22</v>
      </c>
      <c r="D43" s="98" t="s">
        <v>263</v>
      </c>
      <c r="E43" s="99" t="s">
        <v>360</v>
      </c>
      <c r="F43" s="98" t="s">
        <v>19</v>
      </c>
      <c r="G43" s="99" t="s">
        <v>53</v>
      </c>
      <c r="H43" s="99" t="s">
        <v>361</v>
      </c>
      <c r="I43" s="186">
        <v>10</v>
      </c>
      <c r="J43" s="257" t="s">
        <v>27</v>
      </c>
      <c r="K43" s="258" t="s">
        <v>266</v>
      </c>
      <c r="L43" s="258" t="s">
        <v>267</v>
      </c>
      <c r="M43" s="171" t="s">
        <v>274</v>
      </c>
      <c r="N43" s="98" t="s">
        <v>275</v>
      </c>
      <c r="O43" s="176" t="s">
        <v>276</v>
      </c>
      <c r="P43" s="254"/>
      <c r="Q43" s="259" t="s">
        <v>362</v>
      </c>
    </row>
    <row r="44" s="230" customFormat="1" ht="33.75" spans="1:17">
      <c r="A44" s="98">
        <f t="shared" si="2"/>
        <v>36</v>
      </c>
      <c r="B44" s="98" t="s">
        <v>21</v>
      </c>
      <c r="C44" s="98" t="s">
        <v>22</v>
      </c>
      <c r="D44" s="98" t="s">
        <v>263</v>
      </c>
      <c r="E44" s="99" t="s">
        <v>363</v>
      </c>
      <c r="F44" s="98" t="s">
        <v>19</v>
      </c>
      <c r="G44" s="99" t="s">
        <v>53</v>
      </c>
      <c r="H44" s="99" t="s">
        <v>364</v>
      </c>
      <c r="I44" s="186">
        <v>10</v>
      </c>
      <c r="J44" s="257" t="s">
        <v>27</v>
      </c>
      <c r="K44" s="258" t="s">
        <v>266</v>
      </c>
      <c r="L44" s="258" t="s">
        <v>267</v>
      </c>
      <c r="M44" s="171" t="s">
        <v>316</v>
      </c>
      <c r="N44" s="98" t="s">
        <v>317</v>
      </c>
      <c r="O44" s="176" t="s">
        <v>318</v>
      </c>
      <c r="P44" s="254"/>
      <c r="Q44" s="259" t="s">
        <v>365</v>
      </c>
    </row>
    <row r="45" s="230" customFormat="1" ht="33.75" spans="1:17">
      <c r="A45" s="98">
        <f t="shared" si="2"/>
        <v>37</v>
      </c>
      <c r="B45" s="98" t="s">
        <v>21</v>
      </c>
      <c r="C45" s="98" t="s">
        <v>22</v>
      </c>
      <c r="D45" s="98" t="s">
        <v>263</v>
      </c>
      <c r="E45" s="99" t="s">
        <v>366</v>
      </c>
      <c r="F45" s="98" t="s">
        <v>19</v>
      </c>
      <c r="G45" s="99" t="s">
        <v>53</v>
      </c>
      <c r="H45" s="99" t="s">
        <v>367</v>
      </c>
      <c r="I45" s="186">
        <v>20</v>
      </c>
      <c r="J45" s="257" t="s">
        <v>27</v>
      </c>
      <c r="K45" s="258" t="s">
        <v>266</v>
      </c>
      <c r="L45" s="258" t="s">
        <v>267</v>
      </c>
      <c r="M45" s="171" t="s">
        <v>268</v>
      </c>
      <c r="N45" s="98" t="s">
        <v>269</v>
      </c>
      <c r="O45" s="176" t="s">
        <v>270</v>
      </c>
      <c r="P45" s="254"/>
      <c r="Q45" s="259" t="s">
        <v>368</v>
      </c>
    </row>
    <row r="46" s="230" customFormat="1" ht="33.75" spans="1:17">
      <c r="A46" s="98">
        <f t="shared" si="2"/>
        <v>38</v>
      </c>
      <c r="B46" s="98" t="s">
        <v>21</v>
      </c>
      <c r="C46" s="98" t="s">
        <v>22</v>
      </c>
      <c r="D46" s="98" t="s">
        <v>263</v>
      </c>
      <c r="E46" s="99" t="s">
        <v>369</v>
      </c>
      <c r="F46" s="98" t="s">
        <v>19</v>
      </c>
      <c r="G46" s="99" t="s">
        <v>53</v>
      </c>
      <c r="H46" s="99" t="s">
        <v>370</v>
      </c>
      <c r="I46" s="186">
        <v>10</v>
      </c>
      <c r="J46" s="257" t="s">
        <v>27</v>
      </c>
      <c r="K46" s="258" t="s">
        <v>266</v>
      </c>
      <c r="L46" s="258" t="s">
        <v>267</v>
      </c>
      <c r="M46" s="171" t="s">
        <v>316</v>
      </c>
      <c r="N46" s="98" t="s">
        <v>317</v>
      </c>
      <c r="O46" s="176" t="s">
        <v>318</v>
      </c>
      <c r="P46" s="254"/>
      <c r="Q46" s="259" t="s">
        <v>371</v>
      </c>
    </row>
    <row r="47" s="230" customFormat="1" ht="33.75" spans="1:17">
      <c r="A47" s="98">
        <f t="shared" si="2"/>
        <v>39</v>
      </c>
      <c r="B47" s="98" t="s">
        <v>21</v>
      </c>
      <c r="C47" s="98" t="s">
        <v>22</v>
      </c>
      <c r="D47" s="98" t="s">
        <v>263</v>
      </c>
      <c r="E47" s="99" t="s">
        <v>372</v>
      </c>
      <c r="F47" s="98" t="s">
        <v>19</v>
      </c>
      <c r="G47" s="99" t="s">
        <v>53</v>
      </c>
      <c r="H47" s="99" t="s">
        <v>373</v>
      </c>
      <c r="I47" s="186">
        <v>10</v>
      </c>
      <c r="J47" s="257" t="s">
        <v>27</v>
      </c>
      <c r="K47" s="258" t="s">
        <v>266</v>
      </c>
      <c r="L47" s="258" t="s">
        <v>267</v>
      </c>
      <c r="M47" s="171" t="s">
        <v>301</v>
      </c>
      <c r="N47" s="98" t="s">
        <v>302</v>
      </c>
      <c r="O47" s="176" t="s">
        <v>303</v>
      </c>
      <c r="P47" s="254"/>
      <c r="Q47" s="259" t="s">
        <v>374</v>
      </c>
    </row>
    <row r="48" s="230" customFormat="1" ht="33.75" spans="1:17">
      <c r="A48" s="98">
        <f t="shared" si="2"/>
        <v>40</v>
      </c>
      <c r="B48" s="98" t="s">
        <v>21</v>
      </c>
      <c r="C48" s="98" t="s">
        <v>22</v>
      </c>
      <c r="D48" s="98" t="s">
        <v>263</v>
      </c>
      <c r="E48" s="99" t="s">
        <v>375</v>
      </c>
      <c r="F48" s="98" t="s">
        <v>19</v>
      </c>
      <c r="G48" s="99" t="s">
        <v>53</v>
      </c>
      <c r="H48" s="99" t="s">
        <v>376</v>
      </c>
      <c r="I48" s="186">
        <v>30</v>
      </c>
      <c r="J48" s="257" t="s">
        <v>27</v>
      </c>
      <c r="K48" s="258" t="s">
        <v>266</v>
      </c>
      <c r="L48" s="258" t="s">
        <v>267</v>
      </c>
      <c r="M48" s="171" t="s">
        <v>268</v>
      </c>
      <c r="N48" s="98" t="s">
        <v>269</v>
      </c>
      <c r="O48" s="176" t="s">
        <v>270</v>
      </c>
      <c r="P48" s="254"/>
      <c r="Q48" s="259" t="s">
        <v>377</v>
      </c>
    </row>
    <row r="49" s="230" customFormat="1" ht="33.75" spans="1:17">
      <c r="A49" s="98">
        <f t="shared" si="2"/>
        <v>41</v>
      </c>
      <c r="B49" s="98" t="s">
        <v>21</v>
      </c>
      <c r="C49" s="98" t="s">
        <v>22</v>
      </c>
      <c r="D49" s="98" t="s">
        <v>263</v>
      </c>
      <c r="E49" s="99" t="s">
        <v>378</v>
      </c>
      <c r="F49" s="98" t="s">
        <v>19</v>
      </c>
      <c r="G49" s="99" t="s">
        <v>53</v>
      </c>
      <c r="H49" s="99" t="s">
        <v>379</v>
      </c>
      <c r="I49" s="186">
        <v>10</v>
      </c>
      <c r="J49" s="257" t="s">
        <v>27</v>
      </c>
      <c r="K49" s="258" t="s">
        <v>266</v>
      </c>
      <c r="L49" s="258" t="s">
        <v>267</v>
      </c>
      <c r="M49" s="171" t="s">
        <v>316</v>
      </c>
      <c r="N49" s="98" t="s">
        <v>317</v>
      </c>
      <c r="O49" s="176" t="s">
        <v>318</v>
      </c>
      <c r="P49" s="254"/>
      <c r="Q49" s="259" t="s">
        <v>380</v>
      </c>
    </row>
    <row r="50" s="230" customFormat="1" ht="33.75" spans="1:17">
      <c r="A50" s="98">
        <f t="shared" si="2"/>
        <v>42</v>
      </c>
      <c r="B50" s="98" t="s">
        <v>21</v>
      </c>
      <c r="C50" s="98" t="s">
        <v>22</v>
      </c>
      <c r="D50" s="98" t="s">
        <v>263</v>
      </c>
      <c r="E50" s="99" t="s">
        <v>381</v>
      </c>
      <c r="F50" s="98" t="s">
        <v>19</v>
      </c>
      <c r="G50" s="99" t="s">
        <v>53</v>
      </c>
      <c r="H50" s="99" t="s">
        <v>382</v>
      </c>
      <c r="I50" s="186">
        <v>20</v>
      </c>
      <c r="J50" s="257" t="s">
        <v>27</v>
      </c>
      <c r="K50" s="258" t="s">
        <v>266</v>
      </c>
      <c r="L50" s="258" t="s">
        <v>267</v>
      </c>
      <c r="M50" s="171" t="s">
        <v>316</v>
      </c>
      <c r="N50" s="98" t="s">
        <v>317</v>
      </c>
      <c r="O50" s="176" t="s">
        <v>318</v>
      </c>
      <c r="P50" s="254"/>
      <c r="Q50" s="259" t="s">
        <v>383</v>
      </c>
    </row>
    <row r="51" s="230" customFormat="1" ht="33.75" spans="1:17">
      <c r="A51" s="98">
        <f t="shared" si="2"/>
        <v>43</v>
      </c>
      <c r="B51" s="98" t="s">
        <v>21</v>
      </c>
      <c r="C51" s="98" t="s">
        <v>22</v>
      </c>
      <c r="D51" s="98" t="s">
        <v>263</v>
      </c>
      <c r="E51" s="99" t="s">
        <v>384</v>
      </c>
      <c r="F51" s="98" t="s">
        <v>19</v>
      </c>
      <c r="G51" s="99" t="s">
        <v>53</v>
      </c>
      <c r="H51" s="99" t="s">
        <v>385</v>
      </c>
      <c r="I51" s="186">
        <v>10</v>
      </c>
      <c r="J51" s="257" t="s">
        <v>27</v>
      </c>
      <c r="K51" s="258" t="s">
        <v>266</v>
      </c>
      <c r="L51" s="258" t="s">
        <v>267</v>
      </c>
      <c r="M51" s="171" t="s">
        <v>316</v>
      </c>
      <c r="N51" s="98" t="s">
        <v>317</v>
      </c>
      <c r="O51" s="176" t="s">
        <v>318</v>
      </c>
      <c r="P51" s="254"/>
      <c r="Q51" s="259" t="s">
        <v>386</v>
      </c>
    </row>
    <row r="52" s="230" customFormat="1" ht="33.75" spans="1:17">
      <c r="A52" s="98">
        <f t="shared" si="2"/>
        <v>44</v>
      </c>
      <c r="B52" s="98" t="s">
        <v>21</v>
      </c>
      <c r="C52" s="98" t="s">
        <v>22</v>
      </c>
      <c r="D52" s="98" t="s">
        <v>263</v>
      </c>
      <c r="E52" s="99" t="s">
        <v>387</v>
      </c>
      <c r="F52" s="98" t="s">
        <v>19</v>
      </c>
      <c r="G52" s="99" t="s">
        <v>53</v>
      </c>
      <c r="H52" s="99" t="s">
        <v>388</v>
      </c>
      <c r="I52" s="186">
        <v>10</v>
      </c>
      <c r="J52" s="257" t="s">
        <v>27</v>
      </c>
      <c r="K52" s="258" t="s">
        <v>266</v>
      </c>
      <c r="L52" s="258" t="s">
        <v>267</v>
      </c>
      <c r="M52" s="171" t="s">
        <v>274</v>
      </c>
      <c r="N52" s="98" t="s">
        <v>275</v>
      </c>
      <c r="O52" s="176" t="s">
        <v>276</v>
      </c>
      <c r="P52" s="254"/>
      <c r="Q52" s="259" t="s">
        <v>389</v>
      </c>
    </row>
    <row r="53" s="230" customFormat="1" ht="33.75" spans="1:17">
      <c r="A53" s="98">
        <f t="shared" si="2"/>
        <v>45</v>
      </c>
      <c r="B53" s="98" t="s">
        <v>21</v>
      </c>
      <c r="C53" s="98" t="s">
        <v>22</v>
      </c>
      <c r="D53" s="98" t="s">
        <v>263</v>
      </c>
      <c r="E53" s="99" t="s">
        <v>390</v>
      </c>
      <c r="F53" s="98" t="s">
        <v>19</v>
      </c>
      <c r="G53" s="99" t="s">
        <v>53</v>
      </c>
      <c r="H53" s="99" t="s">
        <v>391</v>
      </c>
      <c r="I53" s="186">
        <v>10</v>
      </c>
      <c r="J53" s="257" t="s">
        <v>27</v>
      </c>
      <c r="K53" s="258" t="s">
        <v>266</v>
      </c>
      <c r="L53" s="258" t="s">
        <v>267</v>
      </c>
      <c r="M53" s="171" t="s">
        <v>356</v>
      </c>
      <c r="N53" s="98" t="s">
        <v>357</v>
      </c>
      <c r="O53" s="176" t="s">
        <v>358</v>
      </c>
      <c r="P53" s="254"/>
      <c r="Q53" s="259" t="s">
        <v>392</v>
      </c>
    </row>
    <row r="54" s="230" customFormat="1" ht="33.75" spans="1:17">
      <c r="A54" s="98">
        <f t="shared" si="2"/>
        <v>46</v>
      </c>
      <c r="B54" s="98" t="s">
        <v>21</v>
      </c>
      <c r="C54" s="98" t="s">
        <v>22</v>
      </c>
      <c r="D54" s="98" t="s">
        <v>263</v>
      </c>
      <c r="E54" s="99" t="s">
        <v>393</v>
      </c>
      <c r="F54" s="98" t="s">
        <v>19</v>
      </c>
      <c r="G54" s="99" t="s">
        <v>53</v>
      </c>
      <c r="H54" s="99" t="s">
        <v>394</v>
      </c>
      <c r="I54" s="186">
        <v>10</v>
      </c>
      <c r="J54" s="257" t="s">
        <v>27</v>
      </c>
      <c r="K54" s="258" t="s">
        <v>266</v>
      </c>
      <c r="L54" s="258" t="s">
        <v>267</v>
      </c>
      <c r="M54" s="171" t="s">
        <v>274</v>
      </c>
      <c r="N54" s="98" t="s">
        <v>317</v>
      </c>
      <c r="O54" s="176" t="s">
        <v>318</v>
      </c>
      <c r="P54" s="254"/>
      <c r="Q54" s="259" t="s">
        <v>395</v>
      </c>
    </row>
    <row r="55" s="230" customFormat="1" ht="33.75" spans="1:17">
      <c r="A55" s="98">
        <f t="shared" si="2"/>
        <v>47</v>
      </c>
      <c r="B55" s="98" t="s">
        <v>21</v>
      </c>
      <c r="C55" s="98" t="s">
        <v>22</v>
      </c>
      <c r="D55" s="98" t="s">
        <v>263</v>
      </c>
      <c r="E55" s="99" t="s">
        <v>396</v>
      </c>
      <c r="F55" s="98" t="s">
        <v>19</v>
      </c>
      <c r="G55" s="99" t="s">
        <v>53</v>
      </c>
      <c r="H55" s="99" t="s">
        <v>397</v>
      </c>
      <c r="I55" s="186">
        <v>10</v>
      </c>
      <c r="J55" s="257" t="s">
        <v>27</v>
      </c>
      <c r="K55" s="258" t="s">
        <v>266</v>
      </c>
      <c r="L55" s="258" t="s">
        <v>267</v>
      </c>
      <c r="M55" s="171" t="s">
        <v>268</v>
      </c>
      <c r="N55" s="98" t="s">
        <v>269</v>
      </c>
      <c r="O55" s="176" t="s">
        <v>270</v>
      </c>
      <c r="P55" s="254"/>
      <c r="Q55" s="259" t="s">
        <v>398</v>
      </c>
    </row>
    <row r="56" s="230" customFormat="1" ht="33.75" spans="1:17">
      <c r="A56" s="98">
        <f t="shared" si="2"/>
        <v>48</v>
      </c>
      <c r="B56" s="98" t="s">
        <v>21</v>
      </c>
      <c r="C56" s="98" t="s">
        <v>22</v>
      </c>
      <c r="D56" s="98" t="s">
        <v>263</v>
      </c>
      <c r="E56" s="99" t="s">
        <v>399</v>
      </c>
      <c r="F56" s="98" t="s">
        <v>19</v>
      </c>
      <c r="G56" s="99" t="s">
        <v>53</v>
      </c>
      <c r="H56" s="99" t="s">
        <v>400</v>
      </c>
      <c r="I56" s="186">
        <v>20</v>
      </c>
      <c r="J56" s="257" t="s">
        <v>27</v>
      </c>
      <c r="K56" s="258" t="s">
        <v>266</v>
      </c>
      <c r="L56" s="258" t="s">
        <v>267</v>
      </c>
      <c r="M56" s="171" t="s">
        <v>356</v>
      </c>
      <c r="N56" s="98" t="s">
        <v>357</v>
      </c>
      <c r="O56" s="176" t="s">
        <v>358</v>
      </c>
      <c r="P56" s="254"/>
      <c r="Q56" s="259" t="s">
        <v>401</v>
      </c>
    </row>
    <row r="57" s="230" customFormat="1" ht="33.75" spans="1:17">
      <c r="A57" s="98">
        <f t="shared" si="2"/>
        <v>49</v>
      </c>
      <c r="B57" s="98" t="s">
        <v>21</v>
      </c>
      <c r="C57" s="98" t="s">
        <v>22</v>
      </c>
      <c r="D57" s="98" t="s">
        <v>263</v>
      </c>
      <c r="E57" s="99" t="s">
        <v>402</v>
      </c>
      <c r="F57" s="98" t="s">
        <v>19</v>
      </c>
      <c r="G57" s="99" t="s">
        <v>53</v>
      </c>
      <c r="H57" s="99" t="s">
        <v>403</v>
      </c>
      <c r="I57" s="186">
        <v>10</v>
      </c>
      <c r="J57" s="257" t="s">
        <v>27</v>
      </c>
      <c r="K57" s="258" t="s">
        <v>266</v>
      </c>
      <c r="L57" s="258" t="s">
        <v>267</v>
      </c>
      <c r="M57" s="171" t="s">
        <v>268</v>
      </c>
      <c r="N57" s="98" t="s">
        <v>269</v>
      </c>
      <c r="O57" s="176" t="s">
        <v>270</v>
      </c>
      <c r="P57" s="254"/>
      <c r="Q57" s="259" t="s">
        <v>404</v>
      </c>
    </row>
    <row r="58" s="230" customFormat="1" ht="33.75" spans="1:17">
      <c r="A58" s="98">
        <f t="shared" si="2"/>
        <v>50</v>
      </c>
      <c r="B58" s="98" t="s">
        <v>21</v>
      </c>
      <c r="C58" s="98" t="s">
        <v>22</v>
      </c>
      <c r="D58" s="98" t="s">
        <v>263</v>
      </c>
      <c r="E58" s="99" t="s">
        <v>405</v>
      </c>
      <c r="F58" s="98" t="s">
        <v>19</v>
      </c>
      <c r="G58" s="99" t="s">
        <v>53</v>
      </c>
      <c r="H58" s="99" t="s">
        <v>406</v>
      </c>
      <c r="I58" s="186">
        <v>10</v>
      </c>
      <c r="J58" s="257" t="s">
        <v>27</v>
      </c>
      <c r="K58" s="258" t="s">
        <v>266</v>
      </c>
      <c r="L58" s="258" t="s">
        <v>267</v>
      </c>
      <c r="M58" s="171" t="s">
        <v>356</v>
      </c>
      <c r="N58" s="98" t="s">
        <v>357</v>
      </c>
      <c r="O58" s="176" t="s">
        <v>358</v>
      </c>
      <c r="P58" s="254"/>
      <c r="Q58" s="259" t="s">
        <v>407</v>
      </c>
    </row>
    <row r="59" s="230" customFormat="1" ht="33.75" spans="1:17">
      <c r="A59" s="98">
        <f t="shared" si="2"/>
        <v>51</v>
      </c>
      <c r="B59" s="98" t="s">
        <v>21</v>
      </c>
      <c r="C59" s="98" t="s">
        <v>22</v>
      </c>
      <c r="D59" s="98" t="s">
        <v>263</v>
      </c>
      <c r="E59" s="99" t="s">
        <v>408</v>
      </c>
      <c r="F59" s="98" t="s">
        <v>19</v>
      </c>
      <c r="G59" s="99" t="s">
        <v>53</v>
      </c>
      <c r="H59" s="99" t="s">
        <v>409</v>
      </c>
      <c r="I59" s="186">
        <v>10</v>
      </c>
      <c r="J59" s="257" t="s">
        <v>27</v>
      </c>
      <c r="K59" s="258" t="s">
        <v>266</v>
      </c>
      <c r="L59" s="258" t="s">
        <v>267</v>
      </c>
      <c r="M59" s="171" t="s">
        <v>316</v>
      </c>
      <c r="N59" s="98" t="s">
        <v>317</v>
      </c>
      <c r="O59" s="176" t="s">
        <v>318</v>
      </c>
      <c r="P59" s="254"/>
      <c r="Q59" s="259" t="s">
        <v>410</v>
      </c>
    </row>
    <row r="60" s="230" customFormat="1" ht="33.75" spans="1:17">
      <c r="A60" s="98">
        <f t="shared" si="2"/>
        <v>52</v>
      </c>
      <c r="B60" s="98" t="s">
        <v>21</v>
      </c>
      <c r="C60" s="98" t="s">
        <v>22</v>
      </c>
      <c r="D60" s="98" t="s">
        <v>263</v>
      </c>
      <c r="E60" s="99" t="s">
        <v>411</v>
      </c>
      <c r="F60" s="98" t="s">
        <v>19</v>
      </c>
      <c r="G60" s="99" t="s">
        <v>53</v>
      </c>
      <c r="H60" s="99" t="s">
        <v>412</v>
      </c>
      <c r="I60" s="186">
        <v>30</v>
      </c>
      <c r="J60" s="257" t="s">
        <v>27</v>
      </c>
      <c r="K60" s="258" t="s">
        <v>266</v>
      </c>
      <c r="L60" s="258" t="s">
        <v>267</v>
      </c>
      <c r="M60" s="171" t="s">
        <v>356</v>
      </c>
      <c r="N60" s="98" t="s">
        <v>357</v>
      </c>
      <c r="O60" s="176" t="s">
        <v>358</v>
      </c>
      <c r="P60" s="254"/>
      <c r="Q60" s="259" t="s">
        <v>413</v>
      </c>
    </row>
    <row r="61" s="230" customFormat="1" ht="56.25" spans="1:17">
      <c r="A61" s="98">
        <f t="shared" si="2"/>
        <v>53</v>
      </c>
      <c r="B61" s="98" t="s">
        <v>21</v>
      </c>
      <c r="C61" s="98" t="s">
        <v>22</v>
      </c>
      <c r="D61" s="98" t="s">
        <v>263</v>
      </c>
      <c r="E61" s="99" t="s">
        <v>414</v>
      </c>
      <c r="F61" s="98" t="s">
        <v>19</v>
      </c>
      <c r="G61" s="99" t="s">
        <v>53</v>
      </c>
      <c r="H61" s="99" t="s">
        <v>415</v>
      </c>
      <c r="I61" s="186">
        <v>10</v>
      </c>
      <c r="J61" s="257" t="s">
        <v>27</v>
      </c>
      <c r="K61" s="258" t="s">
        <v>266</v>
      </c>
      <c r="L61" s="258" t="s">
        <v>267</v>
      </c>
      <c r="M61" s="171" t="s">
        <v>416</v>
      </c>
      <c r="N61" s="98" t="s">
        <v>417</v>
      </c>
      <c r="O61" s="176" t="s">
        <v>418</v>
      </c>
      <c r="P61" s="254"/>
      <c r="Q61" s="259" t="s">
        <v>419</v>
      </c>
    </row>
    <row r="62" s="230" customFormat="1" ht="56.25" spans="1:17">
      <c r="A62" s="98">
        <f t="shared" si="2"/>
        <v>54</v>
      </c>
      <c r="B62" s="98" t="s">
        <v>21</v>
      </c>
      <c r="C62" s="98" t="s">
        <v>22</v>
      </c>
      <c r="D62" s="98" t="s">
        <v>263</v>
      </c>
      <c r="E62" s="99" t="s">
        <v>420</v>
      </c>
      <c r="F62" s="98" t="s">
        <v>19</v>
      </c>
      <c r="G62" s="99" t="s">
        <v>53</v>
      </c>
      <c r="H62" s="99" t="s">
        <v>421</v>
      </c>
      <c r="I62" s="186">
        <v>5</v>
      </c>
      <c r="J62" s="257" t="s">
        <v>27</v>
      </c>
      <c r="K62" s="258" t="s">
        <v>266</v>
      </c>
      <c r="L62" s="258" t="s">
        <v>267</v>
      </c>
      <c r="M62" s="171" t="s">
        <v>416</v>
      </c>
      <c r="N62" s="98" t="s">
        <v>417</v>
      </c>
      <c r="O62" s="176" t="s">
        <v>418</v>
      </c>
      <c r="P62" s="254"/>
      <c r="Q62" s="259" t="s">
        <v>422</v>
      </c>
    </row>
    <row r="63" s="230" customFormat="1" ht="56.25" spans="1:17">
      <c r="A63" s="98">
        <f t="shared" si="2"/>
        <v>55</v>
      </c>
      <c r="B63" s="98" t="s">
        <v>21</v>
      </c>
      <c r="C63" s="98" t="s">
        <v>22</v>
      </c>
      <c r="D63" s="98" t="s">
        <v>263</v>
      </c>
      <c r="E63" s="99" t="s">
        <v>423</v>
      </c>
      <c r="F63" s="98" t="s">
        <v>19</v>
      </c>
      <c r="G63" s="99" t="s">
        <v>53</v>
      </c>
      <c r="H63" s="99" t="s">
        <v>424</v>
      </c>
      <c r="I63" s="186">
        <v>20</v>
      </c>
      <c r="J63" s="257" t="s">
        <v>27</v>
      </c>
      <c r="K63" s="258" t="s">
        <v>266</v>
      </c>
      <c r="L63" s="258" t="s">
        <v>267</v>
      </c>
      <c r="M63" s="171" t="s">
        <v>316</v>
      </c>
      <c r="N63" s="98" t="s">
        <v>425</v>
      </c>
      <c r="O63" s="176" t="s">
        <v>276</v>
      </c>
      <c r="P63" s="254"/>
      <c r="Q63" s="259" t="s">
        <v>426</v>
      </c>
    </row>
    <row r="64" s="230" customFormat="1" ht="45" spans="1:17">
      <c r="A64" s="98">
        <f t="shared" si="2"/>
        <v>56</v>
      </c>
      <c r="B64" s="98" t="s">
        <v>21</v>
      </c>
      <c r="C64" s="98" t="s">
        <v>22</v>
      </c>
      <c r="D64" s="98" t="s">
        <v>263</v>
      </c>
      <c r="E64" s="99" t="s">
        <v>427</v>
      </c>
      <c r="F64" s="98" t="s">
        <v>19</v>
      </c>
      <c r="G64" s="99" t="s">
        <v>53</v>
      </c>
      <c r="H64" s="99" t="s">
        <v>428</v>
      </c>
      <c r="I64" s="186">
        <v>5</v>
      </c>
      <c r="J64" s="257" t="s">
        <v>27</v>
      </c>
      <c r="K64" s="258" t="s">
        <v>266</v>
      </c>
      <c r="L64" s="258" t="s">
        <v>267</v>
      </c>
      <c r="M64" s="171" t="s">
        <v>356</v>
      </c>
      <c r="N64" s="98" t="s">
        <v>429</v>
      </c>
      <c r="O64" s="176" t="s">
        <v>430</v>
      </c>
      <c r="P64" s="254"/>
      <c r="Q64" s="259" t="s">
        <v>431</v>
      </c>
    </row>
    <row r="65" s="230" customFormat="1" ht="45" spans="1:17">
      <c r="A65" s="98">
        <f t="shared" si="2"/>
        <v>57</v>
      </c>
      <c r="B65" s="98" t="s">
        <v>21</v>
      </c>
      <c r="C65" s="98" t="s">
        <v>22</v>
      </c>
      <c r="D65" s="98" t="s">
        <v>263</v>
      </c>
      <c r="E65" s="99" t="s">
        <v>432</v>
      </c>
      <c r="F65" s="98" t="s">
        <v>19</v>
      </c>
      <c r="G65" s="99" t="s">
        <v>53</v>
      </c>
      <c r="H65" s="99" t="s">
        <v>433</v>
      </c>
      <c r="I65" s="186">
        <v>5</v>
      </c>
      <c r="J65" s="257" t="s">
        <v>27</v>
      </c>
      <c r="K65" s="258" t="s">
        <v>266</v>
      </c>
      <c r="L65" s="258" t="s">
        <v>267</v>
      </c>
      <c r="M65" s="171" t="s">
        <v>356</v>
      </c>
      <c r="N65" s="98" t="s">
        <v>429</v>
      </c>
      <c r="O65" s="176" t="s">
        <v>430</v>
      </c>
      <c r="P65" s="254"/>
      <c r="Q65" s="259" t="s">
        <v>434</v>
      </c>
    </row>
    <row r="66" s="230" customFormat="1" ht="45" spans="1:17">
      <c r="A66" s="98">
        <f t="shared" si="2"/>
        <v>58</v>
      </c>
      <c r="B66" s="98" t="s">
        <v>21</v>
      </c>
      <c r="C66" s="98" t="s">
        <v>22</v>
      </c>
      <c r="D66" s="98" t="s">
        <v>263</v>
      </c>
      <c r="E66" s="99" t="s">
        <v>435</v>
      </c>
      <c r="F66" s="98" t="s">
        <v>19</v>
      </c>
      <c r="G66" s="99" t="s">
        <v>53</v>
      </c>
      <c r="H66" s="99" t="s">
        <v>436</v>
      </c>
      <c r="I66" s="186">
        <v>10</v>
      </c>
      <c r="J66" s="257" t="s">
        <v>27</v>
      </c>
      <c r="K66" s="258" t="s">
        <v>266</v>
      </c>
      <c r="L66" s="258" t="s">
        <v>267</v>
      </c>
      <c r="M66" s="171" t="s">
        <v>437</v>
      </c>
      <c r="N66" s="98" t="s">
        <v>438</v>
      </c>
      <c r="O66" s="176" t="s">
        <v>439</v>
      </c>
      <c r="P66" s="254"/>
      <c r="Q66" s="259" t="s">
        <v>440</v>
      </c>
    </row>
    <row r="67" s="230" customFormat="1" ht="33.75" spans="1:17">
      <c r="A67" s="98">
        <f t="shared" si="2"/>
        <v>59</v>
      </c>
      <c r="B67" s="98" t="s">
        <v>21</v>
      </c>
      <c r="C67" s="98" t="s">
        <v>22</v>
      </c>
      <c r="D67" s="98" t="s">
        <v>263</v>
      </c>
      <c r="E67" s="99" t="s">
        <v>441</v>
      </c>
      <c r="F67" s="98" t="s">
        <v>19</v>
      </c>
      <c r="G67" s="99" t="s">
        <v>53</v>
      </c>
      <c r="H67" s="99" t="s">
        <v>442</v>
      </c>
      <c r="I67" s="186">
        <v>10</v>
      </c>
      <c r="J67" s="257" t="s">
        <v>27</v>
      </c>
      <c r="K67" s="258" t="s">
        <v>266</v>
      </c>
      <c r="L67" s="258" t="s">
        <v>267</v>
      </c>
      <c r="M67" s="171" t="s">
        <v>356</v>
      </c>
      <c r="N67" s="98" t="s">
        <v>429</v>
      </c>
      <c r="O67" s="176" t="s">
        <v>430</v>
      </c>
      <c r="P67" s="254"/>
      <c r="Q67" s="259" t="s">
        <v>443</v>
      </c>
    </row>
    <row r="68" s="230" customFormat="1" ht="45" spans="1:17">
      <c r="A68" s="98">
        <f t="shared" si="2"/>
        <v>60</v>
      </c>
      <c r="B68" s="98" t="s">
        <v>21</v>
      </c>
      <c r="C68" s="98" t="s">
        <v>22</v>
      </c>
      <c r="D68" s="98" t="s">
        <v>263</v>
      </c>
      <c r="E68" s="99" t="s">
        <v>444</v>
      </c>
      <c r="F68" s="98" t="s">
        <v>19</v>
      </c>
      <c r="G68" s="99" t="s">
        <v>53</v>
      </c>
      <c r="H68" s="99" t="s">
        <v>445</v>
      </c>
      <c r="I68" s="186">
        <v>10</v>
      </c>
      <c r="J68" s="257" t="s">
        <v>27</v>
      </c>
      <c r="K68" s="258" t="s">
        <v>266</v>
      </c>
      <c r="L68" s="258" t="s">
        <v>267</v>
      </c>
      <c r="M68" s="171" t="s">
        <v>356</v>
      </c>
      <c r="N68" s="98" t="s">
        <v>429</v>
      </c>
      <c r="O68" s="176" t="s">
        <v>430</v>
      </c>
      <c r="P68" s="254"/>
      <c r="Q68" s="259" t="s">
        <v>446</v>
      </c>
    </row>
    <row r="69" s="230" customFormat="1" ht="33.75" spans="1:17">
      <c r="A69" s="98">
        <f t="shared" si="2"/>
        <v>61</v>
      </c>
      <c r="B69" s="98" t="s">
        <v>21</v>
      </c>
      <c r="C69" s="98" t="s">
        <v>22</v>
      </c>
      <c r="D69" s="98" t="s">
        <v>263</v>
      </c>
      <c r="E69" s="99" t="s">
        <v>447</v>
      </c>
      <c r="F69" s="98" t="s">
        <v>19</v>
      </c>
      <c r="G69" s="99" t="s">
        <v>53</v>
      </c>
      <c r="H69" s="99" t="s">
        <v>448</v>
      </c>
      <c r="I69" s="186">
        <v>15</v>
      </c>
      <c r="J69" s="257" t="s">
        <v>27</v>
      </c>
      <c r="K69" s="258" t="s">
        <v>266</v>
      </c>
      <c r="L69" s="258" t="s">
        <v>267</v>
      </c>
      <c r="M69" s="171" t="s">
        <v>449</v>
      </c>
      <c r="N69" s="98" t="s">
        <v>450</v>
      </c>
      <c r="O69" s="176" t="s">
        <v>451</v>
      </c>
      <c r="P69" s="254"/>
      <c r="Q69" s="259" t="s">
        <v>452</v>
      </c>
    </row>
    <row r="70" s="230" customFormat="1" ht="67.5" spans="1:17">
      <c r="A70" s="98">
        <f t="shared" si="2"/>
        <v>62</v>
      </c>
      <c r="B70" s="98" t="s">
        <v>21</v>
      </c>
      <c r="C70" s="98" t="s">
        <v>22</v>
      </c>
      <c r="D70" s="98" t="s">
        <v>263</v>
      </c>
      <c r="E70" s="99" t="s">
        <v>453</v>
      </c>
      <c r="F70" s="98" t="s">
        <v>19</v>
      </c>
      <c r="G70" s="99" t="s">
        <v>53</v>
      </c>
      <c r="H70" s="99" t="s">
        <v>454</v>
      </c>
      <c r="I70" s="186">
        <v>10</v>
      </c>
      <c r="J70" s="257" t="s">
        <v>27</v>
      </c>
      <c r="K70" s="258" t="s">
        <v>266</v>
      </c>
      <c r="L70" s="258" t="s">
        <v>267</v>
      </c>
      <c r="M70" s="171" t="s">
        <v>455</v>
      </c>
      <c r="N70" s="98" t="s">
        <v>456</v>
      </c>
      <c r="O70" s="176" t="s">
        <v>457</v>
      </c>
      <c r="P70" s="254"/>
      <c r="Q70" s="259" t="s">
        <v>458</v>
      </c>
    </row>
    <row r="71" s="230" customFormat="1" ht="45" spans="1:17">
      <c r="A71" s="98">
        <f t="shared" si="2"/>
        <v>63</v>
      </c>
      <c r="B71" s="98" t="s">
        <v>21</v>
      </c>
      <c r="C71" s="98" t="s">
        <v>22</v>
      </c>
      <c r="D71" s="98" t="s">
        <v>263</v>
      </c>
      <c r="E71" s="99" t="s">
        <v>459</v>
      </c>
      <c r="F71" s="98" t="s">
        <v>19</v>
      </c>
      <c r="G71" s="99" t="s">
        <v>53</v>
      </c>
      <c r="H71" s="99" t="s">
        <v>460</v>
      </c>
      <c r="I71" s="186">
        <v>15</v>
      </c>
      <c r="J71" s="257" t="s">
        <v>27</v>
      </c>
      <c r="K71" s="258" t="s">
        <v>266</v>
      </c>
      <c r="L71" s="258" t="s">
        <v>267</v>
      </c>
      <c r="M71" s="171" t="s">
        <v>461</v>
      </c>
      <c r="N71" s="98" t="s">
        <v>462</v>
      </c>
      <c r="O71" s="176" t="s">
        <v>463</v>
      </c>
      <c r="P71" s="254"/>
      <c r="Q71" s="259" t="s">
        <v>464</v>
      </c>
    </row>
    <row r="72" s="230" customFormat="1" ht="33.75" spans="1:17">
      <c r="A72" s="98">
        <f t="shared" si="2"/>
        <v>64</v>
      </c>
      <c r="B72" s="98" t="s">
        <v>21</v>
      </c>
      <c r="C72" s="98" t="s">
        <v>22</v>
      </c>
      <c r="D72" s="98" t="s">
        <v>263</v>
      </c>
      <c r="E72" s="99" t="s">
        <v>465</v>
      </c>
      <c r="F72" s="98" t="s">
        <v>19</v>
      </c>
      <c r="G72" s="99" t="s">
        <v>53</v>
      </c>
      <c r="H72" s="99" t="s">
        <v>466</v>
      </c>
      <c r="I72" s="186">
        <v>10</v>
      </c>
      <c r="J72" s="257" t="s">
        <v>27</v>
      </c>
      <c r="K72" s="258" t="s">
        <v>266</v>
      </c>
      <c r="L72" s="258" t="s">
        <v>267</v>
      </c>
      <c r="M72" s="171" t="s">
        <v>467</v>
      </c>
      <c r="N72" s="98" t="s">
        <v>468</v>
      </c>
      <c r="O72" s="176" t="s">
        <v>270</v>
      </c>
      <c r="P72" s="254"/>
      <c r="Q72" s="259" t="s">
        <v>469</v>
      </c>
    </row>
    <row r="73" s="230" customFormat="1" ht="33.75" spans="1:17">
      <c r="A73" s="98">
        <f t="shared" si="2"/>
        <v>65</v>
      </c>
      <c r="B73" s="98" t="s">
        <v>21</v>
      </c>
      <c r="C73" s="98" t="s">
        <v>22</v>
      </c>
      <c r="D73" s="98" t="s">
        <v>263</v>
      </c>
      <c r="E73" s="99" t="s">
        <v>470</v>
      </c>
      <c r="F73" s="98" t="s">
        <v>19</v>
      </c>
      <c r="G73" s="99" t="s">
        <v>53</v>
      </c>
      <c r="H73" s="99" t="s">
        <v>471</v>
      </c>
      <c r="I73" s="186">
        <v>10</v>
      </c>
      <c r="J73" s="257" t="s">
        <v>27</v>
      </c>
      <c r="K73" s="258" t="s">
        <v>266</v>
      </c>
      <c r="L73" s="258" t="s">
        <v>267</v>
      </c>
      <c r="M73" s="171" t="s">
        <v>343</v>
      </c>
      <c r="N73" s="98" t="s">
        <v>472</v>
      </c>
      <c r="O73" s="176" t="s">
        <v>473</v>
      </c>
      <c r="P73" s="254"/>
      <c r="Q73" s="259" t="s">
        <v>474</v>
      </c>
    </row>
    <row r="74" s="230" customFormat="1" ht="33.75" spans="1:17">
      <c r="A74" s="98">
        <f t="shared" si="2"/>
        <v>66</v>
      </c>
      <c r="B74" s="98" t="s">
        <v>21</v>
      </c>
      <c r="C74" s="98" t="s">
        <v>22</v>
      </c>
      <c r="D74" s="98" t="s">
        <v>263</v>
      </c>
      <c r="E74" s="99" t="s">
        <v>475</v>
      </c>
      <c r="F74" s="98" t="s">
        <v>19</v>
      </c>
      <c r="G74" s="99" t="s">
        <v>53</v>
      </c>
      <c r="H74" s="99" t="s">
        <v>476</v>
      </c>
      <c r="I74" s="186">
        <v>10</v>
      </c>
      <c r="J74" s="257" t="s">
        <v>27</v>
      </c>
      <c r="K74" s="258" t="s">
        <v>266</v>
      </c>
      <c r="L74" s="258" t="s">
        <v>267</v>
      </c>
      <c r="M74" s="171" t="s">
        <v>477</v>
      </c>
      <c r="N74" s="98" t="s">
        <v>468</v>
      </c>
      <c r="O74" s="176" t="s">
        <v>270</v>
      </c>
      <c r="P74" s="254"/>
      <c r="Q74" s="259" t="s">
        <v>478</v>
      </c>
    </row>
    <row r="75" s="230" customFormat="1" ht="33.75" spans="1:17">
      <c r="A75" s="98">
        <f t="shared" si="2"/>
        <v>67</v>
      </c>
      <c r="B75" s="98" t="s">
        <v>21</v>
      </c>
      <c r="C75" s="98" t="s">
        <v>22</v>
      </c>
      <c r="D75" s="98" t="s">
        <v>263</v>
      </c>
      <c r="E75" s="99" t="s">
        <v>479</v>
      </c>
      <c r="F75" s="98" t="s">
        <v>19</v>
      </c>
      <c r="G75" s="99" t="s">
        <v>53</v>
      </c>
      <c r="H75" s="99" t="s">
        <v>480</v>
      </c>
      <c r="I75" s="186">
        <v>20</v>
      </c>
      <c r="J75" s="257" t="s">
        <v>27</v>
      </c>
      <c r="K75" s="258" t="s">
        <v>266</v>
      </c>
      <c r="L75" s="258" t="s">
        <v>267</v>
      </c>
      <c r="M75" s="171" t="s">
        <v>343</v>
      </c>
      <c r="N75" s="98" t="s">
        <v>472</v>
      </c>
      <c r="O75" s="176" t="s">
        <v>473</v>
      </c>
      <c r="P75" s="254"/>
      <c r="Q75" s="259" t="s">
        <v>481</v>
      </c>
    </row>
    <row r="76" s="230" customFormat="1" ht="33.75" spans="1:17">
      <c r="A76" s="98">
        <f t="shared" si="2"/>
        <v>68</v>
      </c>
      <c r="B76" s="98" t="s">
        <v>21</v>
      </c>
      <c r="C76" s="98" t="s">
        <v>22</v>
      </c>
      <c r="D76" s="98" t="s">
        <v>263</v>
      </c>
      <c r="E76" s="99" t="s">
        <v>482</v>
      </c>
      <c r="F76" s="98" t="s">
        <v>19</v>
      </c>
      <c r="G76" s="99" t="s">
        <v>53</v>
      </c>
      <c r="H76" s="99" t="s">
        <v>483</v>
      </c>
      <c r="I76" s="186">
        <v>20</v>
      </c>
      <c r="J76" s="257" t="s">
        <v>27</v>
      </c>
      <c r="K76" s="258" t="s">
        <v>266</v>
      </c>
      <c r="L76" s="258" t="s">
        <v>267</v>
      </c>
      <c r="M76" s="171" t="s">
        <v>461</v>
      </c>
      <c r="N76" s="98" t="s">
        <v>462</v>
      </c>
      <c r="O76" s="176" t="s">
        <v>463</v>
      </c>
      <c r="P76" s="254"/>
      <c r="Q76" s="259" t="s">
        <v>484</v>
      </c>
    </row>
    <row r="77" s="230" customFormat="1" ht="33.75" spans="1:17">
      <c r="A77" s="98">
        <f t="shared" si="2"/>
        <v>69</v>
      </c>
      <c r="B77" s="98" t="s">
        <v>21</v>
      </c>
      <c r="C77" s="98" t="s">
        <v>22</v>
      </c>
      <c r="D77" s="98" t="s">
        <v>263</v>
      </c>
      <c r="E77" s="99" t="s">
        <v>485</v>
      </c>
      <c r="F77" s="98" t="s">
        <v>19</v>
      </c>
      <c r="G77" s="99" t="s">
        <v>53</v>
      </c>
      <c r="H77" s="99" t="s">
        <v>486</v>
      </c>
      <c r="I77" s="186">
        <v>10</v>
      </c>
      <c r="J77" s="257" t="s">
        <v>27</v>
      </c>
      <c r="K77" s="258" t="s">
        <v>266</v>
      </c>
      <c r="L77" s="258" t="s">
        <v>267</v>
      </c>
      <c r="M77" s="171" t="s">
        <v>467</v>
      </c>
      <c r="N77" s="98" t="s">
        <v>468</v>
      </c>
      <c r="O77" s="176" t="s">
        <v>270</v>
      </c>
      <c r="P77" s="254"/>
      <c r="Q77" s="259" t="s">
        <v>487</v>
      </c>
    </row>
    <row r="78" s="230" customFormat="1" ht="33.75" spans="1:17">
      <c r="A78" s="98">
        <f t="shared" si="2"/>
        <v>70</v>
      </c>
      <c r="B78" s="98" t="s">
        <v>21</v>
      </c>
      <c r="C78" s="98" t="s">
        <v>22</v>
      </c>
      <c r="D78" s="98" t="s">
        <v>263</v>
      </c>
      <c r="E78" s="99" t="s">
        <v>488</v>
      </c>
      <c r="F78" s="98" t="s">
        <v>19</v>
      </c>
      <c r="G78" s="99" t="s">
        <v>53</v>
      </c>
      <c r="H78" s="99" t="s">
        <v>489</v>
      </c>
      <c r="I78" s="186">
        <v>10</v>
      </c>
      <c r="J78" s="257" t="s">
        <v>27</v>
      </c>
      <c r="K78" s="258" t="s">
        <v>266</v>
      </c>
      <c r="L78" s="258" t="s">
        <v>267</v>
      </c>
      <c r="M78" s="171" t="s">
        <v>343</v>
      </c>
      <c r="N78" s="98" t="s">
        <v>472</v>
      </c>
      <c r="O78" s="176" t="s">
        <v>473</v>
      </c>
      <c r="P78" s="254"/>
      <c r="Q78" s="259" t="s">
        <v>490</v>
      </c>
    </row>
    <row r="79" s="230" customFormat="1" ht="33.75" spans="1:17">
      <c r="A79" s="98">
        <f t="shared" si="2"/>
        <v>71</v>
      </c>
      <c r="B79" s="98" t="s">
        <v>21</v>
      </c>
      <c r="C79" s="98" t="s">
        <v>22</v>
      </c>
      <c r="D79" s="98" t="s">
        <v>263</v>
      </c>
      <c r="E79" s="99" t="s">
        <v>491</v>
      </c>
      <c r="F79" s="98" t="s">
        <v>19</v>
      </c>
      <c r="G79" s="99" t="s">
        <v>53</v>
      </c>
      <c r="H79" s="99" t="s">
        <v>492</v>
      </c>
      <c r="I79" s="186">
        <v>20</v>
      </c>
      <c r="J79" s="257" t="s">
        <v>27</v>
      </c>
      <c r="K79" s="258" t="s">
        <v>266</v>
      </c>
      <c r="L79" s="258" t="s">
        <v>267</v>
      </c>
      <c r="M79" s="171" t="s">
        <v>493</v>
      </c>
      <c r="N79" s="98" t="s">
        <v>462</v>
      </c>
      <c r="O79" s="176" t="s">
        <v>463</v>
      </c>
      <c r="P79" s="254"/>
      <c r="Q79" s="259" t="s">
        <v>494</v>
      </c>
    </row>
    <row r="80" s="230" customFormat="1" ht="33.75" spans="1:17">
      <c r="A80" s="98">
        <f t="shared" si="2"/>
        <v>72</v>
      </c>
      <c r="B80" s="98" t="s">
        <v>21</v>
      </c>
      <c r="C80" s="98" t="s">
        <v>22</v>
      </c>
      <c r="D80" s="98" t="s">
        <v>263</v>
      </c>
      <c r="E80" s="99" t="s">
        <v>495</v>
      </c>
      <c r="F80" s="98" t="s">
        <v>19</v>
      </c>
      <c r="G80" s="99" t="s">
        <v>53</v>
      </c>
      <c r="H80" s="99" t="s">
        <v>496</v>
      </c>
      <c r="I80" s="186">
        <v>15</v>
      </c>
      <c r="J80" s="257" t="s">
        <v>27</v>
      </c>
      <c r="K80" s="258" t="s">
        <v>266</v>
      </c>
      <c r="L80" s="258" t="s">
        <v>267</v>
      </c>
      <c r="M80" s="171" t="s">
        <v>467</v>
      </c>
      <c r="N80" s="98" t="s">
        <v>468</v>
      </c>
      <c r="O80" s="176" t="s">
        <v>270</v>
      </c>
      <c r="P80" s="254"/>
      <c r="Q80" s="259" t="s">
        <v>497</v>
      </c>
    </row>
    <row r="81" s="230" customFormat="1" ht="33.75" spans="1:17">
      <c r="A81" s="98">
        <f t="shared" si="2"/>
        <v>73</v>
      </c>
      <c r="B81" s="98" t="s">
        <v>21</v>
      </c>
      <c r="C81" s="98" t="s">
        <v>22</v>
      </c>
      <c r="D81" s="98" t="s">
        <v>263</v>
      </c>
      <c r="E81" s="99" t="s">
        <v>498</v>
      </c>
      <c r="F81" s="98" t="s">
        <v>19</v>
      </c>
      <c r="G81" s="99" t="s">
        <v>53</v>
      </c>
      <c r="H81" s="99" t="s">
        <v>499</v>
      </c>
      <c r="I81" s="186">
        <v>10</v>
      </c>
      <c r="J81" s="257" t="s">
        <v>27</v>
      </c>
      <c r="K81" s="258" t="s">
        <v>266</v>
      </c>
      <c r="L81" s="258" t="s">
        <v>267</v>
      </c>
      <c r="M81" s="171" t="s">
        <v>467</v>
      </c>
      <c r="N81" s="98" t="s">
        <v>468</v>
      </c>
      <c r="O81" s="176" t="s">
        <v>270</v>
      </c>
      <c r="P81" s="254"/>
      <c r="Q81" s="259" t="s">
        <v>500</v>
      </c>
    </row>
    <row r="82" s="230" customFormat="1" ht="45" spans="1:17">
      <c r="A82" s="98">
        <f t="shared" si="2"/>
        <v>74</v>
      </c>
      <c r="B82" s="98" t="s">
        <v>21</v>
      </c>
      <c r="C82" s="98" t="s">
        <v>22</v>
      </c>
      <c r="D82" s="98" t="s">
        <v>263</v>
      </c>
      <c r="E82" s="99" t="s">
        <v>501</v>
      </c>
      <c r="F82" s="98" t="s">
        <v>19</v>
      </c>
      <c r="G82" s="99" t="s">
        <v>53</v>
      </c>
      <c r="H82" s="99" t="s">
        <v>502</v>
      </c>
      <c r="I82" s="186">
        <v>10</v>
      </c>
      <c r="J82" s="257" t="s">
        <v>27</v>
      </c>
      <c r="K82" s="258" t="s">
        <v>266</v>
      </c>
      <c r="L82" s="258" t="s">
        <v>267</v>
      </c>
      <c r="M82" s="171" t="s">
        <v>503</v>
      </c>
      <c r="N82" s="98" t="s">
        <v>504</v>
      </c>
      <c r="O82" s="176" t="s">
        <v>505</v>
      </c>
      <c r="P82" s="254"/>
      <c r="Q82" s="259" t="s">
        <v>506</v>
      </c>
    </row>
    <row r="83" s="230" customFormat="1" ht="33.75" spans="1:17">
      <c r="A83" s="98">
        <f t="shared" si="2"/>
        <v>75</v>
      </c>
      <c r="B83" s="98" t="s">
        <v>21</v>
      </c>
      <c r="C83" s="98" t="s">
        <v>22</v>
      </c>
      <c r="D83" s="98" t="s">
        <v>263</v>
      </c>
      <c r="E83" s="99" t="s">
        <v>207</v>
      </c>
      <c r="F83" s="98" t="s">
        <v>19</v>
      </c>
      <c r="G83" s="99" t="s">
        <v>53</v>
      </c>
      <c r="H83" s="99" t="s">
        <v>507</v>
      </c>
      <c r="I83" s="186">
        <v>5</v>
      </c>
      <c r="J83" s="257" t="s">
        <v>27</v>
      </c>
      <c r="K83" s="258" t="s">
        <v>266</v>
      </c>
      <c r="L83" s="258" t="s">
        <v>267</v>
      </c>
      <c r="M83" s="171" t="s">
        <v>508</v>
      </c>
      <c r="N83" s="98" t="s">
        <v>462</v>
      </c>
      <c r="O83" s="176" t="s">
        <v>463</v>
      </c>
      <c r="P83" s="254"/>
      <c r="Q83" s="259" t="s">
        <v>509</v>
      </c>
    </row>
    <row r="84" s="230" customFormat="1" ht="33.75" spans="1:17">
      <c r="A84" s="98">
        <f t="shared" si="2"/>
        <v>76</v>
      </c>
      <c r="B84" s="98" t="s">
        <v>21</v>
      </c>
      <c r="C84" s="98" t="s">
        <v>22</v>
      </c>
      <c r="D84" s="98" t="s">
        <v>263</v>
      </c>
      <c r="E84" s="99" t="s">
        <v>510</v>
      </c>
      <c r="F84" s="98" t="s">
        <v>19</v>
      </c>
      <c r="G84" s="99" t="s">
        <v>53</v>
      </c>
      <c r="H84" s="99" t="s">
        <v>511</v>
      </c>
      <c r="I84" s="186">
        <v>5</v>
      </c>
      <c r="J84" s="257" t="s">
        <v>27</v>
      </c>
      <c r="K84" s="258" t="s">
        <v>266</v>
      </c>
      <c r="L84" s="258" t="s">
        <v>267</v>
      </c>
      <c r="M84" s="171" t="s">
        <v>512</v>
      </c>
      <c r="N84" s="98" t="s">
        <v>456</v>
      </c>
      <c r="O84" s="176" t="s">
        <v>457</v>
      </c>
      <c r="P84" s="254"/>
      <c r="Q84" s="259" t="s">
        <v>513</v>
      </c>
    </row>
    <row r="85" s="230" customFormat="1" ht="33.75" spans="1:17">
      <c r="A85" s="98">
        <f t="shared" si="2"/>
        <v>77</v>
      </c>
      <c r="B85" s="98" t="s">
        <v>21</v>
      </c>
      <c r="C85" s="98" t="s">
        <v>22</v>
      </c>
      <c r="D85" s="98" t="s">
        <v>263</v>
      </c>
      <c r="E85" s="99" t="s">
        <v>514</v>
      </c>
      <c r="F85" s="98" t="s">
        <v>19</v>
      </c>
      <c r="G85" s="99" t="s">
        <v>53</v>
      </c>
      <c r="H85" s="99" t="s">
        <v>515</v>
      </c>
      <c r="I85" s="186">
        <v>5</v>
      </c>
      <c r="J85" s="257" t="s">
        <v>27</v>
      </c>
      <c r="K85" s="258" t="s">
        <v>266</v>
      </c>
      <c r="L85" s="258" t="s">
        <v>267</v>
      </c>
      <c r="M85" s="171" t="s">
        <v>516</v>
      </c>
      <c r="N85" s="98" t="s">
        <v>450</v>
      </c>
      <c r="O85" s="176" t="s">
        <v>451</v>
      </c>
      <c r="P85" s="254"/>
      <c r="Q85" s="259" t="s">
        <v>517</v>
      </c>
    </row>
    <row r="86" s="230" customFormat="1" ht="33.75" spans="1:17">
      <c r="A86" s="98">
        <f t="shared" ref="A86:A149" si="3">ROW()-8</f>
        <v>78</v>
      </c>
      <c r="B86" s="98" t="s">
        <v>21</v>
      </c>
      <c r="C86" s="98" t="s">
        <v>22</v>
      </c>
      <c r="D86" s="98" t="s">
        <v>263</v>
      </c>
      <c r="E86" s="99" t="s">
        <v>518</v>
      </c>
      <c r="F86" s="98" t="s">
        <v>19</v>
      </c>
      <c r="G86" s="99" t="s">
        <v>53</v>
      </c>
      <c r="H86" s="99" t="s">
        <v>519</v>
      </c>
      <c r="I86" s="186">
        <v>5</v>
      </c>
      <c r="J86" s="257" t="s">
        <v>27</v>
      </c>
      <c r="K86" s="258" t="s">
        <v>266</v>
      </c>
      <c r="L86" s="258" t="s">
        <v>267</v>
      </c>
      <c r="M86" s="171" t="s">
        <v>520</v>
      </c>
      <c r="N86" s="98" t="s">
        <v>456</v>
      </c>
      <c r="O86" s="176" t="s">
        <v>457</v>
      </c>
      <c r="P86" s="254"/>
      <c r="Q86" s="259" t="s">
        <v>521</v>
      </c>
    </row>
    <row r="87" s="230" customFormat="1" ht="33.75" spans="1:17">
      <c r="A87" s="98">
        <f t="shared" si="3"/>
        <v>79</v>
      </c>
      <c r="B87" s="98" t="s">
        <v>21</v>
      </c>
      <c r="C87" s="98" t="s">
        <v>22</v>
      </c>
      <c r="D87" s="98" t="s">
        <v>263</v>
      </c>
      <c r="E87" s="99" t="s">
        <v>522</v>
      </c>
      <c r="F87" s="98" t="s">
        <v>19</v>
      </c>
      <c r="G87" s="99" t="s">
        <v>53</v>
      </c>
      <c r="H87" s="99" t="s">
        <v>523</v>
      </c>
      <c r="I87" s="186">
        <v>5</v>
      </c>
      <c r="J87" s="257" t="s">
        <v>27</v>
      </c>
      <c r="K87" s="258" t="s">
        <v>266</v>
      </c>
      <c r="L87" s="258" t="s">
        <v>267</v>
      </c>
      <c r="M87" s="171" t="s">
        <v>524</v>
      </c>
      <c r="N87" s="98" t="s">
        <v>456</v>
      </c>
      <c r="O87" s="176" t="s">
        <v>457</v>
      </c>
      <c r="P87" s="254"/>
      <c r="Q87" s="259" t="s">
        <v>525</v>
      </c>
    </row>
    <row r="88" s="230" customFormat="1" ht="33.75" spans="1:17">
      <c r="A88" s="98">
        <f t="shared" si="3"/>
        <v>80</v>
      </c>
      <c r="B88" s="98" t="s">
        <v>21</v>
      </c>
      <c r="C88" s="98" t="s">
        <v>22</v>
      </c>
      <c r="D88" s="98" t="s">
        <v>263</v>
      </c>
      <c r="E88" s="99" t="s">
        <v>526</v>
      </c>
      <c r="F88" s="98" t="s">
        <v>19</v>
      </c>
      <c r="G88" s="99" t="s">
        <v>53</v>
      </c>
      <c r="H88" s="99" t="s">
        <v>527</v>
      </c>
      <c r="I88" s="186">
        <v>5</v>
      </c>
      <c r="J88" s="257" t="s">
        <v>27</v>
      </c>
      <c r="K88" s="258" t="s">
        <v>266</v>
      </c>
      <c r="L88" s="258" t="s">
        <v>267</v>
      </c>
      <c r="M88" s="171" t="s">
        <v>503</v>
      </c>
      <c r="N88" s="98" t="s">
        <v>504</v>
      </c>
      <c r="O88" s="176" t="s">
        <v>505</v>
      </c>
      <c r="P88" s="254"/>
      <c r="Q88" s="259" t="s">
        <v>528</v>
      </c>
    </row>
    <row r="89" s="230" customFormat="1" ht="33.75" spans="1:17">
      <c r="A89" s="98">
        <f t="shared" si="3"/>
        <v>81</v>
      </c>
      <c r="B89" s="98" t="s">
        <v>21</v>
      </c>
      <c r="C89" s="98" t="s">
        <v>22</v>
      </c>
      <c r="D89" s="98" t="s">
        <v>263</v>
      </c>
      <c r="E89" s="99" t="s">
        <v>529</v>
      </c>
      <c r="F89" s="98" t="s">
        <v>19</v>
      </c>
      <c r="G89" s="99" t="s">
        <v>53</v>
      </c>
      <c r="H89" s="99" t="s">
        <v>530</v>
      </c>
      <c r="I89" s="186">
        <v>5</v>
      </c>
      <c r="J89" s="257" t="s">
        <v>27</v>
      </c>
      <c r="K89" s="258" t="s">
        <v>266</v>
      </c>
      <c r="L89" s="258" t="s">
        <v>267</v>
      </c>
      <c r="M89" s="171" t="s">
        <v>531</v>
      </c>
      <c r="N89" s="98" t="s">
        <v>456</v>
      </c>
      <c r="O89" s="176" t="s">
        <v>457</v>
      </c>
      <c r="P89" s="254"/>
      <c r="Q89" s="259" t="s">
        <v>532</v>
      </c>
    </row>
    <row r="90" s="230" customFormat="1" ht="33.75" spans="1:17">
      <c r="A90" s="98">
        <f t="shared" si="3"/>
        <v>82</v>
      </c>
      <c r="B90" s="98" t="s">
        <v>21</v>
      </c>
      <c r="C90" s="98" t="s">
        <v>22</v>
      </c>
      <c r="D90" s="98" t="s">
        <v>263</v>
      </c>
      <c r="E90" s="99" t="s">
        <v>533</v>
      </c>
      <c r="F90" s="98" t="s">
        <v>19</v>
      </c>
      <c r="G90" s="99" t="s">
        <v>53</v>
      </c>
      <c r="H90" s="99" t="s">
        <v>534</v>
      </c>
      <c r="I90" s="186">
        <v>5</v>
      </c>
      <c r="J90" s="257" t="s">
        <v>27</v>
      </c>
      <c r="K90" s="258" t="s">
        <v>266</v>
      </c>
      <c r="L90" s="258" t="s">
        <v>267</v>
      </c>
      <c r="M90" s="171" t="s">
        <v>535</v>
      </c>
      <c r="N90" s="98" t="s">
        <v>536</v>
      </c>
      <c r="O90" s="176" t="s">
        <v>537</v>
      </c>
      <c r="P90" s="254"/>
      <c r="Q90" s="259" t="s">
        <v>538</v>
      </c>
    </row>
    <row r="91" s="230" customFormat="1" ht="33.75" spans="1:17">
      <c r="A91" s="98">
        <f t="shared" si="3"/>
        <v>83</v>
      </c>
      <c r="B91" s="98" t="s">
        <v>21</v>
      </c>
      <c r="C91" s="98" t="s">
        <v>22</v>
      </c>
      <c r="D91" s="98" t="s">
        <v>263</v>
      </c>
      <c r="E91" s="99" t="s">
        <v>539</v>
      </c>
      <c r="F91" s="98" t="s">
        <v>19</v>
      </c>
      <c r="G91" s="99" t="s">
        <v>53</v>
      </c>
      <c r="H91" s="99" t="s">
        <v>540</v>
      </c>
      <c r="I91" s="186">
        <v>5</v>
      </c>
      <c r="J91" s="257" t="s">
        <v>27</v>
      </c>
      <c r="K91" s="258" t="s">
        <v>266</v>
      </c>
      <c r="L91" s="258" t="s">
        <v>267</v>
      </c>
      <c r="M91" s="171" t="s">
        <v>541</v>
      </c>
      <c r="N91" s="98" t="s">
        <v>542</v>
      </c>
      <c r="O91" s="176" t="s">
        <v>543</v>
      </c>
      <c r="P91" s="254"/>
      <c r="Q91" s="259" t="s">
        <v>544</v>
      </c>
    </row>
    <row r="92" s="230" customFormat="1" ht="33.75" spans="1:17">
      <c r="A92" s="98">
        <f t="shared" si="3"/>
        <v>84</v>
      </c>
      <c r="B92" s="98" t="s">
        <v>21</v>
      </c>
      <c r="C92" s="98" t="s">
        <v>22</v>
      </c>
      <c r="D92" s="98" t="s">
        <v>263</v>
      </c>
      <c r="E92" s="99" t="s">
        <v>545</v>
      </c>
      <c r="F92" s="98" t="s">
        <v>19</v>
      </c>
      <c r="G92" s="99" t="s">
        <v>53</v>
      </c>
      <c r="H92" s="99" t="s">
        <v>546</v>
      </c>
      <c r="I92" s="186">
        <v>5</v>
      </c>
      <c r="J92" s="257" t="s">
        <v>27</v>
      </c>
      <c r="K92" s="258" t="s">
        <v>266</v>
      </c>
      <c r="L92" s="258" t="s">
        <v>267</v>
      </c>
      <c r="M92" s="171" t="s">
        <v>547</v>
      </c>
      <c r="N92" s="98" t="s">
        <v>456</v>
      </c>
      <c r="O92" s="176" t="s">
        <v>457</v>
      </c>
      <c r="P92" s="254"/>
      <c r="Q92" s="259" t="s">
        <v>548</v>
      </c>
    </row>
    <row r="93" s="230" customFormat="1" ht="33.75" spans="1:17">
      <c r="A93" s="98">
        <f t="shared" si="3"/>
        <v>85</v>
      </c>
      <c r="B93" s="98" t="s">
        <v>21</v>
      </c>
      <c r="C93" s="98" t="s">
        <v>22</v>
      </c>
      <c r="D93" s="98" t="s">
        <v>263</v>
      </c>
      <c r="E93" s="99" t="s">
        <v>549</v>
      </c>
      <c r="F93" s="98" t="s">
        <v>19</v>
      </c>
      <c r="G93" s="99" t="s">
        <v>53</v>
      </c>
      <c r="H93" s="99" t="s">
        <v>550</v>
      </c>
      <c r="I93" s="186">
        <v>5</v>
      </c>
      <c r="J93" s="257" t="s">
        <v>27</v>
      </c>
      <c r="K93" s="258" t="s">
        <v>266</v>
      </c>
      <c r="L93" s="258" t="s">
        <v>267</v>
      </c>
      <c r="M93" s="171" t="s">
        <v>551</v>
      </c>
      <c r="N93" s="98" t="s">
        <v>552</v>
      </c>
      <c r="O93" s="176" t="s">
        <v>553</v>
      </c>
      <c r="P93" s="254"/>
      <c r="Q93" s="259" t="s">
        <v>554</v>
      </c>
    </row>
    <row r="94" s="230" customFormat="1" ht="33.75" spans="1:17">
      <c r="A94" s="98">
        <f t="shared" si="3"/>
        <v>86</v>
      </c>
      <c r="B94" s="98" t="s">
        <v>21</v>
      </c>
      <c r="C94" s="98" t="s">
        <v>22</v>
      </c>
      <c r="D94" s="98" t="s">
        <v>263</v>
      </c>
      <c r="E94" s="99" t="s">
        <v>555</v>
      </c>
      <c r="F94" s="98" t="s">
        <v>19</v>
      </c>
      <c r="G94" s="99" t="s">
        <v>53</v>
      </c>
      <c r="H94" s="99" t="s">
        <v>556</v>
      </c>
      <c r="I94" s="186">
        <v>5</v>
      </c>
      <c r="J94" s="257" t="s">
        <v>27</v>
      </c>
      <c r="K94" s="258" t="s">
        <v>266</v>
      </c>
      <c r="L94" s="258" t="s">
        <v>267</v>
      </c>
      <c r="M94" s="171" t="s">
        <v>520</v>
      </c>
      <c r="N94" s="98" t="s">
        <v>456</v>
      </c>
      <c r="O94" s="176" t="s">
        <v>457</v>
      </c>
      <c r="P94" s="254"/>
      <c r="Q94" s="259" t="s">
        <v>557</v>
      </c>
    </row>
    <row r="95" s="230" customFormat="1" ht="33.75" spans="1:17">
      <c r="A95" s="98">
        <f t="shared" si="3"/>
        <v>87</v>
      </c>
      <c r="B95" s="98" t="s">
        <v>21</v>
      </c>
      <c r="C95" s="98" t="s">
        <v>22</v>
      </c>
      <c r="D95" s="98" t="s">
        <v>263</v>
      </c>
      <c r="E95" s="99" t="s">
        <v>558</v>
      </c>
      <c r="F95" s="98" t="s">
        <v>19</v>
      </c>
      <c r="G95" s="99" t="s">
        <v>53</v>
      </c>
      <c r="H95" s="99" t="s">
        <v>559</v>
      </c>
      <c r="I95" s="186">
        <v>5</v>
      </c>
      <c r="J95" s="257" t="s">
        <v>27</v>
      </c>
      <c r="K95" s="258" t="s">
        <v>266</v>
      </c>
      <c r="L95" s="258" t="s">
        <v>267</v>
      </c>
      <c r="M95" s="171" t="s">
        <v>560</v>
      </c>
      <c r="N95" s="98" t="s">
        <v>417</v>
      </c>
      <c r="O95" s="176" t="s">
        <v>418</v>
      </c>
      <c r="P95" s="254"/>
      <c r="Q95" s="259" t="s">
        <v>561</v>
      </c>
    </row>
    <row r="96" s="230" customFormat="1" ht="33.75" spans="1:17">
      <c r="A96" s="98">
        <f t="shared" si="3"/>
        <v>88</v>
      </c>
      <c r="B96" s="98" t="s">
        <v>21</v>
      </c>
      <c r="C96" s="98" t="s">
        <v>22</v>
      </c>
      <c r="D96" s="98" t="s">
        <v>263</v>
      </c>
      <c r="E96" s="99" t="s">
        <v>562</v>
      </c>
      <c r="F96" s="98" t="s">
        <v>19</v>
      </c>
      <c r="G96" s="99" t="s">
        <v>53</v>
      </c>
      <c r="H96" s="99" t="s">
        <v>563</v>
      </c>
      <c r="I96" s="186">
        <v>10</v>
      </c>
      <c r="J96" s="257" t="s">
        <v>27</v>
      </c>
      <c r="K96" s="258" t="s">
        <v>266</v>
      </c>
      <c r="L96" s="258" t="s">
        <v>267</v>
      </c>
      <c r="M96" s="171" t="s">
        <v>564</v>
      </c>
      <c r="N96" s="98" t="s">
        <v>504</v>
      </c>
      <c r="O96" s="176" t="s">
        <v>505</v>
      </c>
      <c r="P96" s="254"/>
      <c r="Q96" s="259" t="s">
        <v>565</v>
      </c>
    </row>
    <row r="97" s="230" customFormat="1" ht="33.75" spans="1:17">
      <c r="A97" s="98">
        <f t="shared" si="3"/>
        <v>89</v>
      </c>
      <c r="B97" s="98" t="s">
        <v>21</v>
      </c>
      <c r="C97" s="98" t="s">
        <v>22</v>
      </c>
      <c r="D97" s="98" t="s">
        <v>263</v>
      </c>
      <c r="E97" s="99" t="s">
        <v>566</v>
      </c>
      <c r="F97" s="98" t="s">
        <v>19</v>
      </c>
      <c r="G97" s="99" t="s">
        <v>53</v>
      </c>
      <c r="H97" s="99" t="s">
        <v>567</v>
      </c>
      <c r="I97" s="186">
        <v>5</v>
      </c>
      <c r="J97" s="257" t="s">
        <v>27</v>
      </c>
      <c r="K97" s="258" t="s">
        <v>266</v>
      </c>
      <c r="L97" s="258" t="s">
        <v>267</v>
      </c>
      <c r="M97" s="171" t="s">
        <v>512</v>
      </c>
      <c r="N97" s="98" t="s">
        <v>456</v>
      </c>
      <c r="O97" s="176" t="s">
        <v>457</v>
      </c>
      <c r="P97" s="254"/>
      <c r="Q97" s="259" t="s">
        <v>568</v>
      </c>
    </row>
    <row r="98" s="230" customFormat="1" ht="33.75" spans="1:17">
      <c r="A98" s="98">
        <f t="shared" si="3"/>
        <v>90</v>
      </c>
      <c r="B98" s="98" t="s">
        <v>21</v>
      </c>
      <c r="C98" s="98" t="s">
        <v>22</v>
      </c>
      <c r="D98" s="98" t="s">
        <v>263</v>
      </c>
      <c r="E98" s="99" t="s">
        <v>569</v>
      </c>
      <c r="F98" s="98" t="s">
        <v>19</v>
      </c>
      <c r="G98" s="99" t="s">
        <v>53</v>
      </c>
      <c r="H98" s="99" t="s">
        <v>570</v>
      </c>
      <c r="I98" s="186">
        <v>10</v>
      </c>
      <c r="J98" s="257" t="s">
        <v>27</v>
      </c>
      <c r="K98" s="258" t="s">
        <v>266</v>
      </c>
      <c r="L98" s="258" t="s">
        <v>267</v>
      </c>
      <c r="M98" s="171" t="s">
        <v>512</v>
      </c>
      <c r="N98" s="98" t="s">
        <v>456</v>
      </c>
      <c r="O98" s="176" t="s">
        <v>457</v>
      </c>
      <c r="P98" s="254"/>
      <c r="Q98" s="259" t="s">
        <v>571</v>
      </c>
    </row>
    <row r="99" s="230" customFormat="1" ht="45" spans="1:17">
      <c r="A99" s="98">
        <f t="shared" si="3"/>
        <v>91</v>
      </c>
      <c r="B99" s="98" t="s">
        <v>21</v>
      </c>
      <c r="C99" s="98" t="s">
        <v>22</v>
      </c>
      <c r="D99" s="98" t="s">
        <v>263</v>
      </c>
      <c r="E99" s="99" t="s">
        <v>572</v>
      </c>
      <c r="F99" s="98" t="s">
        <v>19</v>
      </c>
      <c r="G99" s="99" t="s">
        <v>53</v>
      </c>
      <c r="H99" s="99" t="s">
        <v>573</v>
      </c>
      <c r="I99" s="186">
        <v>30</v>
      </c>
      <c r="J99" s="257" t="s">
        <v>27</v>
      </c>
      <c r="K99" s="258" t="s">
        <v>266</v>
      </c>
      <c r="L99" s="258" t="s">
        <v>267</v>
      </c>
      <c r="M99" s="171" t="s">
        <v>574</v>
      </c>
      <c r="N99" s="98" t="s">
        <v>462</v>
      </c>
      <c r="O99" s="176" t="s">
        <v>463</v>
      </c>
      <c r="P99" s="254"/>
      <c r="Q99" s="259" t="s">
        <v>575</v>
      </c>
    </row>
    <row r="100" s="230" customFormat="1" ht="56.25" spans="1:17">
      <c r="A100" s="98">
        <f t="shared" si="3"/>
        <v>92</v>
      </c>
      <c r="B100" s="98" t="s">
        <v>21</v>
      </c>
      <c r="C100" s="98" t="s">
        <v>22</v>
      </c>
      <c r="D100" s="98" t="s">
        <v>263</v>
      </c>
      <c r="E100" s="99" t="s">
        <v>576</v>
      </c>
      <c r="F100" s="98" t="s">
        <v>19</v>
      </c>
      <c r="G100" s="99" t="s">
        <v>53</v>
      </c>
      <c r="H100" s="99" t="s">
        <v>577</v>
      </c>
      <c r="I100" s="186">
        <v>20</v>
      </c>
      <c r="J100" s="257" t="s">
        <v>27</v>
      </c>
      <c r="K100" s="258" t="s">
        <v>266</v>
      </c>
      <c r="L100" s="258" t="s">
        <v>267</v>
      </c>
      <c r="M100" s="171" t="s">
        <v>503</v>
      </c>
      <c r="N100" s="98" t="s">
        <v>504</v>
      </c>
      <c r="O100" s="176" t="s">
        <v>505</v>
      </c>
      <c r="P100" s="254"/>
      <c r="Q100" s="259" t="s">
        <v>578</v>
      </c>
    </row>
    <row r="101" s="230" customFormat="1" ht="33.75" spans="1:17">
      <c r="A101" s="98">
        <f t="shared" si="3"/>
        <v>93</v>
      </c>
      <c r="B101" s="98" t="s">
        <v>21</v>
      </c>
      <c r="C101" s="98" t="s">
        <v>22</v>
      </c>
      <c r="D101" s="98" t="s">
        <v>263</v>
      </c>
      <c r="E101" s="99" t="s">
        <v>579</v>
      </c>
      <c r="F101" s="98" t="s">
        <v>19</v>
      </c>
      <c r="G101" s="99" t="s">
        <v>53</v>
      </c>
      <c r="H101" s="99" t="s">
        <v>580</v>
      </c>
      <c r="I101" s="186">
        <v>20</v>
      </c>
      <c r="J101" s="257" t="s">
        <v>27</v>
      </c>
      <c r="K101" s="258" t="s">
        <v>266</v>
      </c>
      <c r="L101" s="258" t="s">
        <v>267</v>
      </c>
      <c r="M101" s="171" t="s">
        <v>581</v>
      </c>
      <c r="N101" s="98" t="s">
        <v>504</v>
      </c>
      <c r="O101" s="176" t="s">
        <v>505</v>
      </c>
      <c r="P101" s="254"/>
      <c r="Q101" s="259" t="s">
        <v>582</v>
      </c>
    </row>
    <row r="102" s="230" customFormat="1" ht="135" spans="1:17">
      <c r="A102" s="98">
        <f t="shared" si="3"/>
        <v>94</v>
      </c>
      <c r="B102" s="98" t="s">
        <v>21</v>
      </c>
      <c r="C102" s="98" t="s">
        <v>22</v>
      </c>
      <c r="D102" s="98" t="s">
        <v>263</v>
      </c>
      <c r="E102" s="99" t="s">
        <v>583</v>
      </c>
      <c r="F102" s="98" t="s">
        <v>19</v>
      </c>
      <c r="G102" s="99" t="s">
        <v>53</v>
      </c>
      <c r="H102" s="99" t="s">
        <v>584</v>
      </c>
      <c r="I102" s="186">
        <v>30</v>
      </c>
      <c r="J102" s="257" t="s">
        <v>27</v>
      </c>
      <c r="K102" s="258" t="s">
        <v>266</v>
      </c>
      <c r="L102" s="258" t="s">
        <v>267</v>
      </c>
      <c r="M102" s="171" t="s">
        <v>508</v>
      </c>
      <c r="N102" s="98" t="s">
        <v>462</v>
      </c>
      <c r="O102" s="176" t="s">
        <v>463</v>
      </c>
      <c r="P102" s="254"/>
      <c r="Q102" s="259" t="s">
        <v>585</v>
      </c>
    </row>
    <row r="103" s="230" customFormat="1" ht="33.75" spans="1:17">
      <c r="A103" s="98">
        <f t="shared" si="3"/>
        <v>95</v>
      </c>
      <c r="B103" s="98" t="s">
        <v>21</v>
      </c>
      <c r="C103" s="98" t="s">
        <v>22</v>
      </c>
      <c r="D103" s="98" t="s">
        <v>263</v>
      </c>
      <c r="E103" s="99" t="s">
        <v>586</v>
      </c>
      <c r="F103" s="98" t="s">
        <v>19</v>
      </c>
      <c r="G103" s="99" t="s">
        <v>53</v>
      </c>
      <c r="H103" s="99" t="s">
        <v>587</v>
      </c>
      <c r="I103" s="186">
        <v>20</v>
      </c>
      <c r="J103" s="257" t="s">
        <v>27</v>
      </c>
      <c r="K103" s="258" t="s">
        <v>266</v>
      </c>
      <c r="L103" s="258" t="s">
        <v>267</v>
      </c>
      <c r="M103" s="171" t="s">
        <v>588</v>
      </c>
      <c r="N103" s="98" t="s">
        <v>589</v>
      </c>
      <c r="O103" s="176" t="s">
        <v>590</v>
      </c>
      <c r="P103" s="254"/>
      <c r="Q103" s="259" t="s">
        <v>591</v>
      </c>
    </row>
    <row r="104" s="230" customFormat="1" ht="33.75" spans="1:17">
      <c r="A104" s="98">
        <f t="shared" si="3"/>
        <v>96</v>
      </c>
      <c r="B104" s="98" t="s">
        <v>21</v>
      </c>
      <c r="C104" s="98" t="s">
        <v>22</v>
      </c>
      <c r="D104" s="98" t="s">
        <v>263</v>
      </c>
      <c r="E104" s="99" t="s">
        <v>592</v>
      </c>
      <c r="F104" s="98" t="s">
        <v>19</v>
      </c>
      <c r="G104" s="99" t="s">
        <v>53</v>
      </c>
      <c r="H104" s="99" t="s">
        <v>593</v>
      </c>
      <c r="I104" s="186">
        <v>20</v>
      </c>
      <c r="J104" s="257" t="s">
        <v>27</v>
      </c>
      <c r="K104" s="258" t="s">
        <v>266</v>
      </c>
      <c r="L104" s="258" t="s">
        <v>267</v>
      </c>
      <c r="M104" s="171" t="s">
        <v>493</v>
      </c>
      <c r="N104" s="98" t="s">
        <v>462</v>
      </c>
      <c r="O104" s="176" t="s">
        <v>463</v>
      </c>
      <c r="P104" s="254"/>
      <c r="Q104" s="259" t="s">
        <v>594</v>
      </c>
    </row>
    <row r="105" s="230" customFormat="1" ht="33.75" spans="1:17">
      <c r="A105" s="98">
        <f t="shared" si="3"/>
        <v>97</v>
      </c>
      <c r="B105" s="98" t="s">
        <v>21</v>
      </c>
      <c r="C105" s="98" t="s">
        <v>22</v>
      </c>
      <c r="D105" s="98" t="s">
        <v>263</v>
      </c>
      <c r="E105" s="99" t="s">
        <v>595</v>
      </c>
      <c r="F105" s="98" t="s">
        <v>19</v>
      </c>
      <c r="G105" s="99" t="s">
        <v>53</v>
      </c>
      <c r="H105" s="99" t="s">
        <v>596</v>
      </c>
      <c r="I105" s="186">
        <v>20</v>
      </c>
      <c r="J105" s="257" t="s">
        <v>27</v>
      </c>
      <c r="K105" s="258" t="s">
        <v>266</v>
      </c>
      <c r="L105" s="258" t="s">
        <v>267</v>
      </c>
      <c r="M105" s="171" t="s">
        <v>343</v>
      </c>
      <c r="N105" s="98" t="s">
        <v>472</v>
      </c>
      <c r="O105" s="176" t="s">
        <v>473</v>
      </c>
      <c r="P105" s="254"/>
      <c r="Q105" s="259" t="s">
        <v>597</v>
      </c>
    </row>
    <row r="106" s="230" customFormat="1" ht="33.75" spans="1:17">
      <c r="A106" s="98">
        <f t="shared" si="3"/>
        <v>98</v>
      </c>
      <c r="B106" s="98" t="s">
        <v>21</v>
      </c>
      <c r="C106" s="98" t="s">
        <v>22</v>
      </c>
      <c r="D106" s="98" t="s">
        <v>263</v>
      </c>
      <c r="E106" s="99" t="s">
        <v>598</v>
      </c>
      <c r="F106" s="98" t="s">
        <v>19</v>
      </c>
      <c r="G106" s="99" t="s">
        <v>53</v>
      </c>
      <c r="H106" s="99" t="s">
        <v>599</v>
      </c>
      <c r="I106" s="186">
        <v>10</v>
      </c>
      <c r="J106" s="257" t="s">
        <v>27</v>
      </c>
      <c r="K106" s="258" t="s">
        <v>266</v>
      </c>
      <c r="L106" s="258" t="s">
        <v>267</v>
      </c>
      <c r="M106" s="171" t="s">
        <v>467</v>
      </c>
      <c r="N106" s="98" t="s">
        <v>468</v>
      </c>
      <c r="O106" s="176" t="s">
        <v>270</v>
      </c>
      <c r="P106" s="254"/>
      <c r="Q106" s="259" t="s">
        <v>600</v>
      </c>
    </row>
    <row r="107" s="230" customFormat="1" ht="33.75" spans="1:17">
      <c r="A107" s="98">
        <f t="shared" si="3"/>
        <v>99</v>
      </c>
      <c r="B107" s="98" t="s">
        <v>21</v>
      </c>
      <c r="C107" s="98" t="s">
        <v>22</v>
      </c>
      <c r="D107" s="98" t="s">
        <v>263</v>
      </c>
      <c r="E107" s="99" t="s">
        <v>601</v>
      </c>
      <c r="F107" s="98" t="s">
        <v>19</v>
      </c>
      <c r="G107" s="99" t="s">
        <v>53</v>
      </c>
      <c r="H107" s="99" t="s">
        <v>602</v>
      </c>
      <c r="I107" s="186">
        <v>20</v>
      </c>
      <c r="J107" s="257" t="s">
        <v>27</v>
      </c>
      <c r="K107" s="258" t="s">
        <v>266</v>
      </c>
      <c r="L107" s="258" t="s">
        <v>267</v>
      </c>
      <c r="M107" s="171" t="s">
        <v>343</v>
      </c>
      <c r="N107" s="98" t="s">
        <v>472</v>
      </c>
      <c r="O107" s="176" t="s">
        <v>473</v>
      </c>
      <c r="P107" s="254"/>
      <c r="Q107" s="259" t="s">
        <v>603</v>
      </c>
    </row>
    <row r="108" s="230" customFormat="1" ht="33.75" spans="1:17">
      <c r="A108" s="98">
        <f t="shared" si="3"/>
        <v>100</v>
      </c>
      <c r="B108" s="98" t="s">
        <v>21</v>
      </c>
      <c r="C108" s="98" t="s">
        <v>22</v>
      </c>
      <c r="D108" s="98" t="s">
        <v>263</v>
      </c>
      <c r="E108" s="99" t="s">
        <v>604</v>
      </c>
      <c r="F108" s="98" t="s">
        <v>19</v>
      </c>
      <c r="G108" s="99" t="s">
        <v>53</v>
      </c>
      <c r="H108" s="99" t="s">
        <v>605</v>
      </c>
      <c r="I108" s="186">
        <v>30</v>
      </c>
      <c r="J108" s="257" t="s">
        <v>27</v>
      </c>
      <c r="K108" s="258" t="s">
        <v>266</v>
      </c>
      <c r="L108" s="258" t="s">
        <v>267</v>
      </c>
      <c r="M108" s="171" t="s">
        <v>493</v>
      </c>
      <c r="N108" s="98" t="s">
        <v>462</v>
      </c>
      <c r="O108" s="176" t="s">
        <v>463</v>
      </c>
      <c r="P108" s="254"/>
      <c r="Q108" s="259" t="s">
        <v>606</v>
      </c>
    </row>
    <row r="109" s="230" customFormat="1" ht="33.75" spans="1:17">
      <c r="A109" s="98">
        <f t="shared" si="3"/>
        <v>101</v>
      </c>
      <c r="B109" s="98" t="s">
        <v>21</v>
      </c>
      <c r="C109" s="98" t="s">
        <v>22</v>
      </c>
      <c r="D109" s="98" t="s">
        <v>263</v>
      </c>
      <c r="E109" s="99" t="s">
        <v>607</v>
      </c>
      <c r="F109" s="98" t="s">
        <v>19</v>
      </c>
      <c r="G109" s="99" t="s">
        <v>53</v>
      </c>
      <c r="H109" s="99" t="s">
        <v>608</v>
      </c>
      <c r="I109" s="186">
        <v>30</v>
      </c>
      <c r="J109" s="257" t="s">
        <v>27</v>
      </c>
      <c r="K109" s="258" t="s">
        <v>266</v>
      </c>
      <c r="L109" s="258" t="s">
        <v>267</v>
      </c>
      <c r="M109" s="171" t="s">
        <v>343</v>
      </c>
      <c r="N109" s="98" t="s">
        <v>472</v>
      </c>
      <c r="O109" s="176" t="s">
        <v>473</v>
      </c>
      <c r="P109" s="254"/>
      <c r="Q109" s="259" t="s">
        <v>609</v>
      </c>
    </row>
    <row r="110" s="230" customFormat="1" ht="33.75" spans="1:17">
      <c r="A110" s="98">
        <f t="shared" si="3"/>
        <v>102</v>
      </c>
      <c r="B110" s="98" t="s">
        <v>21</v>
      </c>
      <c r="C110" s="98" t="s">
        <v>22</v>
      </c>
      <c r="D110" s="98" t="s">
        <v>263</v>
      </c>
      <c r="E110" s="99" t="s">
        <v>610</v>
      </c>
      <c r="F110" s="98" t="s">
        <v>19</v>
      </c>
      <c r="G110" s="99" t="s">
        <v>53</v>
      </c>
      <c r="H110" s="99" t="s">
        <v>611</v>
      </c>
      <c r="I110" s="186">
        <v>30</v>
      </c>
      <c r="J110" s="257" t="s">
        <v>27</v>
      </c>
      <c r="K110" s="258" t="s">
        <v>266</v>
      </c>
      <c r="L110" s="258" t="s">
        <v>267</v>
      </c>
      <c r="M110" s="171" t="s">
        <v>612</v>
      </c>
      <c r="N110" s="98" t="s">
        <v>613</v>
      </c>
      <c r="O110" s="176" t="s">
        <v>543</v>
      </c>
      <c r="P110" s="254"/>
      <c r="Q110" s="259" t="s">
        <v>614</v>
      </c>
    </row>
    <row r="111" s="230" customFormat="1" ht="33.75" spans="1:17">
      <c r="A111" s="98">
        <f t="shared" si="3"/>
        <v>103</v>
      </c>
      <c r="B111" s="98" t="s">
        <v>21</v>
      </c>
      <c r="C111" s="98" t="s">
        <v>22</v>
      </c>
      <c r="D111" s="98" t="s">
        <v>263</v>
      </c>
      <c r="E111" s="99" t="s">
        <v>615</v>
      </c>
      <c r="F111" s="98" t="s">
        <v>19</v>
      </c>
      <c r="G111" s="99" t="s">
        <v>53</v>
      </c>
      <c r="H111" s="99" t="s">
        <v>616</v>
      </c>
      <c r="I111" s="186">
        <v>30</v>
      </c>
      <c r="J111" s="257" t="s">
        <v>27</v>
      </c>
      <c r="K111" s="258" t="s">
        <v>266</v>
      </c>
      <c r="L111" s="258" t="s">
        <v>267</v>
      </c>
      <c r="M111" s="171" t="s">
        <v>617</v>
      </c>
      <c r="N111" s="98" t="s">
        <v>472</v>
      </c>
      <c r="O111" s="176" t="s">
        <v>473</v>
      </c>
      <c r="P111" s="254"/>
      <c r="Q111" s="259" t="s">
        <v>618</v>
      </c>
    </row>
    <row r="112" s="230" customFormat="1" ht="33.75" spans="1:17">
      <c r="A112" s="98">
        <f t="shared" si="3"/>
        <v>104</v>
      </c>
      <c r="B112" s="98" t="s">
        <v>21</v>
      </c>
      <c r="C112" s="98" t="s">
        <v>22</v>
      </c>
      <c r="D112" s="98" t="s">
        <v>263</v>
      </c>
      <c r="E112" s="99" t="s">
        <v>619</v>
      </c>
      <c r="F112" s="98" t="s">
        <v>19</v>
      </c>
      <c r="G112" s="99" t="s">
        <v>53</v>
      </c>
      <c r="H112" s="99" t="s">
        <v>620</v>
      </c>
      <c r="I112" s="186">
        <v>20</v>
      </c>
      <c r="J112" s="257" t="s">
        <v>27</v>
      </c>
      <c r="K112" s="258" t="s">
        <v>266</v>
      </c>
      <c r="L112" s="258" t="s">
        <v>267</v>
      </c>
      <c r="M112" s="171" t="s">
        <v>621</v>
      </c>
      <c r="N112" s="98" t="s">
        <v>438</v>
      </c>
      <c r="O112" s="176" t="s">
        <v>439</v>
      </c>
      <c r="P112" s="254"/>
      <c r="Q112" s="259" t="s">
        <v>622</v>
      </c>
    </row>
    <row r="113" s="230" customFormat="1" ht="33.75" spans="1:17">
      <c r="A113" s="98">
        <f t="shared" si="3"/>
        <v>105</v>
      </c>
      <c r="B113" s="98" t="s">
        <v>21</v>
      </c>
      <c r="C113" s="98" t="s">
        <v>22</v>
      </c>
      <c r="D113" s="98" t="s">
        <v>263</v>
      </c>
      <c r="E113" s="99" t="s">
        <v>623</v>
      </c>
      <c r="F113" s="98" t="s">
        <v>19</v>
      </c>
      <c r="G113" s="99" t="s">
        <v>53</v>
      </c>
      <c r="H113" s="99" t="s">
        <v>624</v>
      </c>
      <c r="I113" s="186">
        <v>20</v>
      </c>
      <c r="J113" s="257" t="s">
        <v>27</v>
      </c>
      <c r="K113" s="258" t="s">
        <v>266</v>
      </c>
      <c r="L113" s="258" t="s">
        <v>267</v>
      </c>
      <c r="M113" s="171" t="s">
        <v>625</v>
      </c>
      <c r="N113" s="98" t="s">
        <v>626</v>
      </c>
      <c r="O113" s="176" t="s">
        <v>285</v>
      </c>
      <c r="P113" s="254"/>
      <c r="Q113" s="259" t="s">
        <v>627</v>
      </c>
    </row>
    <row r="114" s="230" customFormat="1" ht="33.75" spans="1:17">
      <c r="A114" s="98">
        <f t="shared" si="3"/>
        <v>106</v>
      </c>
      <c r="B114" s="98" t="s">
        <v>21</v>
      </c>
      <c r="C114" s="98" t="s">
        <v>22</v>
      </c>
      <c r="D114" s="98" t="s">
        <v>263</v>
      </c>
      <c r="E114" s="99" t="s">
        <v>628</v>
      </c>
      <c r="F114" s="98" t="s">
        <v>19</v>
      </c>
      <c r="G114" s="99" t="s">
        <v>53</v>
      </c>
      <c r="H114" s="99" t="s">
        <v>629</v>
      </c>
      <c r="I114" s="186">
        <v>20</v>
      </c>
      <c r="J114" s="257" t="s">
        <v>27</v>
      </c>
      <c r="K114" s="258" t="s">
        <v>266</v>
      </c>
      <c r="L114" s="258" t="s">
        <v>267</v>
      </c>
      <c r="M114" s="171" t="s">
        <v>630</v>
      </c>
      <c r="N114" s="98" t="s">
        <v>631</v>
      </c>
      <c r="O114" s="176" t="s">
        <v>632</v>
      </c>
      <c r="P114" s="254"/>
      <c r="Q114" s="259" t="s">
        <v>633</v>
      </c>
    </row>
    <row r="115" s="230" customFormat="1" ht="45" spans="1:17">
      <c r="A115" s="98">
        <f t="shared" si="3"/>
        <v>107</v>
      </c>
      <c r="B115" s="98" t="s">
        <v>21</v>
      </c>
      <c r="C115" s="98" t="s">
        <v>22</v>
      </c>
      <c r="D115" s="98" t="s">
        <v>263</v>
      </c>
      <c r="E115" s="99" t="s">
        <v>634</v>
      </c>
      <c r="F115" s="98" t="s">
        <v>19</v>
      </c>
      <c r="G115" s="99" t="s">
        <v>53</v>
      </c>
      <c r="H115" s="99" t="s">
        <v>635</v>
      </c>
      <c r="I115" s="186">
        <v>20</v>
      </c>
      <c r="J115" s="257" t="s">
        <v>27</v>
      </c>
      <c r="K115" s="258" t="s">
        <v>266</v>
      </c>
      <c r="L115" s="258" t="s">
        <v>267</v>
      </c>
      <c r="M115" s="171" t="s">
        <v>636</v>
      </c>
      <c r="N115" s="98" t="s">
        <v>317</v>
      </c>
      <c r="O115" s="176" t="s">
        <v>318</v>
      </c>
      <c r="P115" s="254"/>
      <c r="Q115" s="259" t="s">
        <v>637</v>
      </c>
    </row>
    <row r="116" s="230" customFormat="1" ht="33.75" spans="1:17">
      <c r="A116" s="98">
        <f t="shared" si="3"/>
        <v>108</v>
      </c>
      <c r="B116" s="98" t="s">
        <v>21</v>
      </c>
      <c r="C116" s="98" t="s">
        <v>22</v>
      </c>
      <c r="D116" s="98" t="s">
        <v>263</v>
      </c>
      <c r="E116" s="99" t="s">
        <v>638</v>
      </c>
      <c r="F116" s="98" t="s">
        <v>19</v>
      </c>
      <c r="G116" s="99" t="s">
        <v>53</v>
      </c>
      <c r="H116" s="99" t="s">
        <v>639</v>
      </c>
      <c r="I116" s="186">
        <v>10</v>
      </c>
      <c r="J116" s="257" t="s">
        <v>27</v>
      </c>
      <c r="K116" s="258" t="s">
        <v>266</v>
      </c>
      <c r="L116" s="258" t="s">
        <v>267</v>
      </c>
      <c r="M116" s="171" t="s">
        <v>640</v>
      </c>
      <c r="N116" s="98" t="s">
        <v>641</v>
      </c>
      <c r="O116" s="176" t="s">
        <v>543</v>
      </c>
      <c r="P116" s="254"/>
      <c r="Q116" s="259" t="s">
        <v>642</v>
      </c>
    </row>
    <row r="117" s="230" customFormat="1" ht="45" spans="1:17">
      <c r="A117" s="98">
        <f t="shared" si="3"/>
        <v>109</v>
      </c>
      <c r="B117" s="98" t="s">
        <v>21</v>
      </c>
      <c r="C117" s="98" t="s">
        <v>22</v>
      </c>
      <c r="D117" s="98" t="s">
        <v>263</v>
      </c>
      <c r="E117" s="99" t="s">
        <v>643</v>
      </c>
      <c r="F117" s="98" t="s">
        <v>19</v>
      </c>
      <c r="G117" s="99" t="s">
        <v>53</v>
      </c>
      <c r="H117" s="99" t="s">
        <v>644</v>
      </c>
      <c r="I117" s="186">
        <v>10</v>
      </c>
      <c r="J117" s="257" t="s">
        <v>27</v>
      </c>
      <c r="K117" s="258" t="s">
        <v>266</v>
      </c>
      <c r="L117" s="258" t="s">
        <v>267</v>
      </c>
      <c r="M117" s="171" t="s">
        <v>645</v>
      </c>
      <c r="N117" s="98" t="s">
        <v>646</v>
      </c>
      <c r="O117" s="176" t="s">
        <v>270</v>
      </c>
      <c r="P117" s="254"/>
      <c r="Q117" s="259" t="s">
        <v>647</v>
      </c>
    </row>
    <row r="118" s="230" customFormat="1" ht="33.75" spans="1:17">
      <c r="A118" s="98">
        <f t="shared" si="3"/>
        <v>110</v>
      </c>
      <c r="B118" s="98" t="s">
        <v>21</v>
      </c>
      <c r="C118" s="98" t="s">
        <v>22</v>
      </c>
      <c r="D118" s="98" t="s">
        <v>263</v>
      </c>
      <c r="E118" s="99" t="s">
        <v>648</v>
      </c>
      <c r="F118" s="98" t="s">
        <v>19</v>
      </c>
      <c r="G118" s="99" t="s">
        <v>53</v>
      </c>
      <c r="H118" s="99" t="s">
        <v>649</v>
      </c>
      <c r="I118" s="186">
        <v>20</v>
      </c>
      <c r="J118" s="257" t="s">
        <v>27</v>
      </c>
      <c r="K118" s="258" t="s">
        <v>266</v>
      </c>
      <c r="L118" s="258" t="s">
        <v>267</v>
      </c>
      <c r="M118" s="171" t="s">
        <v>650</v>
      </c>
      <c r="N118" s="98" t="s">
        <v>651</v>
      </c>
      <c r="O118" s="176" t="s">
        <v>652</v>
      </c>
      <c r="P118" s="254"/>
      <c r="Q118" s="259" t="s">
        <v>653</v>
      </c>
    </row>
    <row r="119" s="230" customFormat="1" ht="45" spans="1:17">
      <c r="A119" s="98">
        <f t="shared" si="3"/>
        <v>111</v>
      </c>
      <c r="B119" s="98" t="s">
        <v>21</v>
      </c>
      <c r="C119" s="98" t="s">
        <v>22</v>
      </c>
      <c r="D119" s="98" t="s">
        <v>263</v>
      </c>
      <c r="E119" s="99" t="s">
        <v>654</v>
      </c>
      <c r="F119" s="98" t="s">
        <v>19</v>
      </c>
      <c r="G119" s="99" t="s">
        <v>53</v>
      </c>
      <c r="H119" s="99" t="s">
        <v>655</v>
      </c>
      <c r="I119" s="186">
        <v>20</v>
      </c>
      <c r="J119" s="257" t="s">
        <v>27</v>
      </c>
      <c r="K119" s="258" t="s">
        <v>266</v>
      </c>
      <c r="L119" s="258" t="s">
        <v>267</v>
      </c>
      <c r="M119" s="171" t="s">
        <v>656</v>
      </c>
      <c r="N119" s="98" t="s">
        <v>657</v>
      </c>
      <c r="O119" s="176" t="s">
        <v>658</v>
      </c>
      <c r="P119" s="254"/>
      <c r="Q119" s="259" t="s">
        <v>659</v>
      </c>
    </row>
    <row r="120" s="230" customFormat="1" ht="33.75" spans="1:17">
      <c r="A120" s="98">
        <f t="shared" si="3"/>
        <v>112</v>
      </c>
      <c r="B120" s="98" t="s">
        <v>21</v>
      </c>
      <c r="C120" s="98" t="s">
        <v>22</v>
      </c>
      <c r="D120" s="98" t="s">
        <v>263</v>
      </c>
      <c r="E120" s="99" t="s">
        <v>660</v>
      </c>
      <c r="F120" s="98" t="s">
        <v>19</v>
      </c>
      <c r="G120" s="99" t="s">
        <v>53</v>
      </c>
      <c r="H120" s="99" t="s">
        <v>661</v>
      </c>
      <c r="I120" s="186">
        <v>50</v>
      </c>
      <c r="J120" s="257" t="s">
        <v>27</v>
      </c>
      <c r="K120" s="258" t="s">
        <v>266</v>
      </c>
      <c r="L120" s="258" t="s">
        <v>267</v>
      </c>
      <c r="M120" s="171" t="s">
        <v>316</v>
      </c>
      <c r="N120" s="98" t="s">
        <v>425</v>
      </c>
      <c r="O120" s="176" t="s">
        <v>276</v>
      </c>
      <c r="P120" s="254"/>
      <c r="Q120" s="259" t="s">
        <v>662</v>
      </c>
    </row>
    <row r="121" s="230" customFormat="1" ht="33.75" spans="1:17">
      <c r="A121" s="98">
        <f t="shared" si="3"/>
        <v>113</v>
      </c>
      <c r="B121" s="98" t="s">
        <v>21</v>
      </c>
      <c r="C121" s="98" t="s">
        <v>22</v>
      </c>
      <c r="D121" s="98" t="s">
        <v>263</v>
      </c>
      <c r="E121" s="99" t="s">
        <v>663</v>
      </c>
      <c r="F121" s="98" t="s">
        <v>19</v>
      </c>
      <c r="G121" s="99" t="s">
        <v>53</v>
      </c>
      <c r="H121" s="99" t="s">
        <v>664</v>
      </c>
      <c r="I121" s="186">
        <v>50</v>
      </c>
      <c r="J121" s="257" t="s">
        <v>27</v>
      </c>
      <c r="K121" s="258" t="s">
        <v>266</v>
      </c>
      <c r="L121" s="258" t="s">
        <v>267</v>
      </c>
      <c r="M121" s="171" t="s">
        <v>325</v>
      </c>
      <c r="N121" s="98" t="s">
        <v>665</v>
      </c>
      <c r="O121" s="176" t="s">
        <v>666</v>
      </c>
      <c r="P121" s="254"/>
      <c r="Q121" s="259" t="s">
        <v>667</v>
      </c>
    </row>
    <row r="122" s="230" customFormat="1" ht="56.25" spans="1:17">
      <c r="A122" s="98">
        <f t="shared" si="3"/>
        <v>114</v>
      </c>
      <c r="B122" s="98" t="s">
        <v>21</v>
      </c>
      <c r="C122" s="98" t="s">
        <v>22</v>
      </c>
      <c r="D122" s="98" t="s">
        <v>263</v>
      </c>
      <c r="E122" s="99" t="s">
        <v>201</v>
      </c>
      <c r="F122" s="98" t="s">
        <v>19</v>
      </c>
      <c r="G122" s="99" t="s">
        <v>53</v>
      </c>
      <c r="H122" s="99" t="s">
        <v>668</v>
      </c>
      <c r="I122" s="186">
        <v>15</v>
      </c>
      <c r="J122" s="257" t="s">
        <v>27</v>
      </c>
      <c r="K122" s="258" t="s">
        <v>266</v>
      </c>
      <c r="L122" s="258" t="s">
        <v>267</v>
      </c>
      <c r="M122" s="171" t="s">
        <v>356</v>
      </c>
      <c r="N122" s="98" t="s">
        <v>429</v>
      </c>
      <c r="O122" s="176" t="s">
        <v>430</v>
      </c>
      <c r="P122" s="254"/>
      <c r="Q122" s="259" t="s">
        <v>669</v>
      </c>
    </row>
    <row r="123" s="230" customFormat="1" ht="56.25" spans="1:17">
      <c r="A123" s="98">
        <f t="shared" si="3"/>
        <v>115</v>
      </c>
      <c r="B123" s="98" t="s">
        <v>21</v>
      </c>
      <c r="C123" s="98" t="s">
        <v>22</v>
      </c>
      <c r="D123" s="98" t="s">
        <v>263</v>
      </c>
      <c r="E123" s="99" t="s">
        <v>670</v>
      </c>
      <c r="F123" s="98" t="s">
        <v>19</v>
      </c>
      <c r="G123" s="99" t="s">
        <v>53</v>
      </c>
      <c r="H123" s="99" t="s">
        <v>671</v>
      </c>
      <c r="I123" s="186">
        <v>17</v>
      </c>
      <c r="J123" s="257" t="s">
        <v>27</v>
      </c>
      <c r="K123" s="258" t="s">
        <v>266</v>
      </c>
      <c r="L123" s="258" t="s">
        <v>267</v>
      </c>
      <c r="M123" s="171" t="s">
        <v>274</v>
      </c>
      <c r="N123" s="98" t="s">
        <v>626</v>
      </c>
      <c r="O123" s="176" t="s">
        <v>285</v>
      </c>
      <c r="P123" s="254"/>
      <c r="Q123" s="259" t="s">
        <v>672</v>
      </c>
    </row>
    <row r="124" s="230" customFormat="1" ht="56.25" spans="1:17">
      <c r="A124" s="98">
        <f t="shared" si="3"/>
        <v>116</v>
      </c>
      <c r="B124" s="98" t="s">
        <v>21</v>
      </c>
      <c r="C124" s="98" t="s">
        <v>22</v>
      </c>
      <c r="D124" s="98" t="s">
        <v>263</v>
      </c>
      <c r="E124" s="99" t="s">
        <v>673</v>
      </c>
      <c r="F124" s="98" t="s">
        <v>19</v>
      </c>
      <c r="G124" s="99" t="s">
        <v>53</v>
      </c>
      <c r="H124" s="99" t="s">
        <v>674</v>
      </c>
      <c r="I124" s="186">
        <v>15</v>
      </c>
      <c r="J124" s="257" t="s">
        <v>27</v>
      </c>
      <c r="K124" s="258" t="s">
        <v>266</v>
      </c>
      <c r="L124" s="258" t="s">
        <v>267</v>
      </c>
      <c r="M124" s="171" t="s">
        <v>316</v>
      </c>
      <c r="N124" s="98" t="s">
        <v>425</v>
      </c>
      <c r="O124" s="176" t="s">
        <v>276</v>
      </c>
      <c r="P124" s="254"/>
      <c r="Q124" s="259" t="s">
        <v>675</v>
      </c>
    </row>
    <row r="125" s="230" customFormat="1" ht="56.25" spans="1:17">
      <c r="A125" s="98">
        <f t="shared" si="3"/>
        <v>117</v>
      </c>
      <c r="B125" s="98" t="s">
        <v>21</v>
      </c>
      <c r="C125" s="98" t="s">
        <v>22</v>
      </c>
      <c r="D125" s="98" t="s">
        <v>263</v>
      </c>
      <c r="E125" s="99" t="s">
        <v>676</v>
      </c>
      <c r="F125" s="98" t="s">
        <v>19</v>
      </c>
      <c r="G125" s="99" t="s">
        <v>53</v>
      </c>
      <c r="H125" s="99" t="s">
        <v>677</v>
      </c>
      <c r="I125" s="186">
        <v>15</v>
      </c>
      <c r="J125" s="257" t="s">
        <v>27</v>
      </c>
      <c r="K125" s="258" t="s">
        <v>266</v>
      </c>
      <c r="L125" s="258" t="s">
        <v>267</v>
      </c>
      <c r="M125" s="171" t="s">
        <v>437</v>
      </c>
      <c r="N125" s="98" t="s">
        <v>438</v>
      </c>
      <c r="O125" s="176" t="s">
        <v>439</v>
      </c>
      <c r="P125" s="254"/>
      <c r="Q125" s="259" t="s">
        <v>678</v>
      </c>
    </row>
    <row r="126" s="230" customFormat="1" ht="33.75" spans="1:17">
      <c r="A126" s="98">
        <f t="shared" si="3"/>
        <v>118</v>
      </c>
      <c r="B126" s="98" t="s">
        <v>21</v>
      </c>
      <c r="C126" s="98" t="s">
        <v>22</v>
      </c>
      <c r="D126" s="98" t="s">
        <v>263</v>
      </c>
      <c r="E126" s="99" t="s">
        <v>679</v>
      </c>
      <c r="F126" s="98" t="s">
        <v>19</v>
      </c>
      <c r="G126" s="99" t="s">
        <v>53</v>
      </c>
      <c r="H126" s="99" t="s">
        <v>680</v>
      </c>
      <c r="I126" s="186">
        <v>26.82</v>
      </c>
      <c r="J126" s="257" t="s">
        <v>27</v>
      </c>
      <c r="K126" s="258" t="s">
        <v>39</v>
      </c>
      <c r="L126" s="258" t="s">
        <v>681</v>
      </c>
      <c r="M126" s="260" t="s">
        <v>682</v>
      </c>
      <c r="N126" s="98" t="s">
        <v>683</v>
      </c>
      <c r="O126" s="183" t="s">
        <v>684</v>
      </c>
      <c r="P126" s="254"/>
      <c r="Q126" s="259" t="s">
        <v>685</v>
      </c>
    </row>
    <row r="127" s="230" customFormat="1" ht="56.25" spans="1:17">
      <c r="A127" s="98">
        <f t="shared" si="3"/>
        <v>119</v>
      </c>
      <c r="B127" s="98" t="s">
        <v>21</v>
      </c>
      <c r="C127" s="98" t="s">
        <v>22</v>
      </c>
      <c r="D127" s="98" t="s">
        <v>263</v>
      </c>
      <c r="E127" s="99" t="s">
        <v>686</v>
      </c>
      <c r="F127" s="98" t="s">
        <v>19</v>
      </c>
      <c r="G127" s="99" t="s">
        <v>53</v>
      </c>
      <c r="H127" s="99" t="s">
        <v>687</v>
      </c>
      <c r="I127" s="186">
        <v>44.38</v>
      </c>
      <c r="J127" s="257" t="s">
        <v>27</v>
      </c>
      <c r="K127" s="258" t="s">
        <v>39</v>
      </c>
      <c r="L127" s="258" t="s">
        <v>681</v>
      </c>
      <c r="M127" s="260" t="s">
        <v>682</v>
      </c>
      <c r="N127" s="98" t="s">
        <v>683</v>
      </c>
      <c r="O127" s="183" t="s">
        <v>684</v>
      </c>
      <c r="P127" s="254"/>
      <c r="Q127" s="259" t="s">
        <v>688</v>
      </c>
    </row>
    <row r="128" s="230" customFormat="1" ht="45" spans="1:17">
      <c r="A128" s="98">
        <f t="shared" si="3"/>
        <v>120</v>
      </c>
      <c r="B128" s="98" t="s">
        <v>21</v>
      </c>
      <c r="C128" s="98" t="s">
        <v>22</v>
      </c>
      <c r="D128" s="98" t="s">
        <v>263</v>
      </c>
      <c r="E128" s="99" t="s">
        <v>689</v>
      </c>
      <c r="F128" s="98" t="s">
        <v>19</v>
      </c>
      <c r="G128" s="99" t="s">
        <v>53</v>
      </c>
      <c r="H128" s="99" t="s">
        <v>690</v>
      </c>
      <c r="I128" s="186">
        <v>61.48</v>
      </c>
      <c r="J128" s="257" t="s">
        <v>27</v>
      </c>
      <c r="K128" s="258" t="s">
        <v>39</v>
      </c>
      <c r="L128" s="258" t="s">
        <v>681</v>
      </c>
      <c r="M128" s="260" t="s">
        <v>682</v>
      </c>
      <c r="N128" s="98" t="s">
        <v>683</v>
      </c>
      <c r="O128" s="183" t="s">
        <v>684</v>
      </c>
      <c r="P128" s="254"/>
      <c r="Q128" s="259" t="s">
        <v>691</v>
      </c>
    </row>
    <row r="129" s="230" customFormat="1" ht="33.75" spans="1:17">
      <c r="A129" s="98">
        <f t="shared" si="3"/>
        <v>121</v>
      </c>
      <c r="B129" s="98" t="s">
        <v>21</v>
      </c>
      <c r="C129" s="98" t="s">
        <v>22</v>
      </c>
      <c r="D129" s="98" t="s">
        <v>263</v>
      </c>
      <c r="E129" s="99" t="s">
        <v>692</v>
      </c>
      <c r="F129" s="98" t="s">
        <v>19</v>
      </c>
      <c r="G129" s="99" t="s">
        <v>53</v>
      </c>
      <c r="H129" s="99" t="s">
        <v>693</v>
      </c>
      <c r="I129" s="186">
        <v>13.31</v>
      </c>
      <c r="J129" s="257" t="s">
        <v>27</v>
      </c>
      <c r="K129" s="258" t="s">
        <v>39</v>
      </c>
      <c r="L129" s="258" t="s">
        <v>681</v>
      </c>
      <c r="M129" s="260" t="s">
        <v>682</v>
      </c>
      <c r="N129" s="98" t="s">
        <v>683</v>
      </c>
      <c r="O129" s="183" t="s">
        <v>684</v>
      </c>
      <c r="P129" s="254"/>
      <c r="Q129" s="259" t="s">
        <v>694</v>
      </c>
    </row>
    <row r="130" s="230" customFormat="1" ht="33.75" spans="1:17">
      <c r="A130" s="98">
        <f t="shared" si="3"/>
        <v>122</v>
      </c>
      <c r="B130" s="98" t="s">
        <v>21</v>
      </c>
      <c r="C130" s="98" t="s">
        <v>22</v>
      </c>
      <c r="D130" s="98" t="s">
        <v>263</v>
      </c>
      <c r="E130" s="99" t="s">
        <v>695</v>
      </c>
      <c r="F130" s="98" t="s">
        <v>19</v>
      </c>
      <c r="G130" s="99" t="s">
        <v>53</v>
      </c>
      <c r="H130" s="99" t="s">
        <v>696</v>
      </c>
      <c r="I130" s="186">
        <v>16.09</v>
      </c>
      <c r="J130" s="257" t="s">
        <v>27</v>
      </c>
      <c r="K130" s="258" t="s">
        <v>39</v>
      </c>
      <c r="L130" s="258" t="s">
        <v>681</v>
      </c>
      <c r="M130" s="260" t="s">
        <v>682</v>
      </c>
      <c r="N130" s="98" t="s">
        <v>683</v>
      </c>
      <c r="O130" s="183" t="s">
        <v>684</v>
      </c>
      <c r="P130" s="254"/>
      <c r="Q130" s="259" t="s">
        <v>697</v>
      </c>
    </row>
    <row r="131" s="230" customFormat="1" ht="56.25" spans="1:17">
      <c r="A131" s="98">
        <f t="shared" si="3"/>
        <v>123</v>
      </c>
      <c r="B131" s="98" t="s">
        <v>21</v>
      </c>
      <c r="C131" s="98" t="s">
        <v>22</v>
      </c>
      <c r="D131" s="98" t="s">
        <v>263</v>
      </c>
      <c r="E131" s="99" t="s">
        <v>698</v>
      </c>
      <c r="F131" s="98" t="s">
        <v>19</v>
      </c>
      <c r="G131" s="99" t="s">
        <v>53</v>
      </c>
      <c r="H131" s="99" t="s">
        <v>699</v>
      </c>
      <c r="I131" s="186">
        <v>47.11</v>
      </c>
      <c r="J131" s="257" t="s">
        <v>27</v>
      </c>
      <c r="K131" s="258" t="s">
        <v>39</v>
      </c>
      <c r="L131" s="258" t="s">
        <v>681</v>
      </c>
      <c r="M131" s="260" t="s">
        <v>682</v>
      </c>
      <c r="N131" s="98" t="s">
        <v>683</v>
      </c>
      <c r="O131" s="183" t="s">
        <v>684</v>
      </c>
      <c r="P131" s="254"/>
      <c r="Q131" s="259" t="s">
        <v>700</v>
      </c>
    </row>
    <row r="132" s="230" customFormat="1" ht="33.75" spans="1:17">
      <c r="A132" s="98">
        <f t="shared" si="3"/>
        <v>124</v>
      </c>
      <c r="B132" s="98" t="s">
        <v>21</v>
      </c>
      <c r="C132" s="98" t="s">
        <v>22</v>
      </c>
      <c r="D132" s="98" t="s">
        <v>263</v>
      </c>
      <c r="E132" s="99" t="s">
        <v>201</v>
      </c>
      <c r="F132" s="98" t="s">
        <v>19</v>
      </c>
      <c r="G132" s="99" t="s">
        <v>53</v>
      </c>
      <c r="H132" s="99" t="s">
        <v>701</v>
      </c>
      <c r="I132" s="186">
        <v>4.84</v>
      </c>
      <c r="J132" s="257" t="s">
        <v>27</v>
      </c>
      <c r="K132" s="258" t="s">
        <v>39</v>
      </c>
      <c r="L132" s="258" t="s">
        <v>681</v>
      </c>
      <c r="M132" s="260" t="s">
        <v>682</v>
      </c>
      <c r="N132" s="98" t="s">
        <v>683</v>
      </c>
      <c r="O132" s="183" t="s">
        <v>684</v>
      </c>
      <c r="P132" s="254"/>
      <c r="Q132" s="259" t="s">
        <v>702</v>
      </c>
    </row>
    <row r="133" s="230" customFormat="1" ht="33.75" spans="1:17">
      <c r="A133" s="98">
        <f t="shared" si="3"/>
        <v>125</v>
      </c>
      <c r="B133" s="98" t="s">
        <v>21</v>
      </c>
      <c r="C133" s="98" t="s">
        <v>22</v>
      </c>
      <c r="D133" s="98" t="s">
        <v>263</v>
      </c>
      <c r="E133" s="99" t="s">
        <v>703</v>
      </c>
      <c r="F133" s="98" t="s">
        <v>19</v>
      </c>
      <c r="G133" s="99" t="s">
        <v>53</v>
      </c>
      <c r="H133" s="99" t="s">
        <v>704</v>
      </c>
      <c r="I133" s="186">
        <v>8.17</v>
      </c>
      <c r="J133" s="257" t="s">
        <v>27</v>
      </c>
      <c r="K133" s="258" t="s">
        <v>39</v>
      </c>
      <c r="L133" s="258" t="s">
        <v>681</v>
      </c>
      <c r="M133" s="260" t="s">
        <v>682</v>
      </c>
      <c r="N133" s="98" t="s">
        <v>683</v>
      </c>
      <c r="O133" s="183" t="s">
        <v>684</v>
      </c>
      <c r="P133" s="254"/>
      <c r="Q133" s="259" t="s">
        <v>705</v>
      </c>
    </row>
    <row r="134" s="230" customFormat="1" ht="56.25" spans="1:17">
      <c r="A134" s="98">
        <f t="shared" si="3"/>
        <v>126</v>
      </c>
      <c r="B134" s="98" t="s">
        <v>21</v>
      </c>
      <c r="C134" s="98" t="s">
        <v>22</v>
      </c>
      <c r="D134" s="98" t="s">
        <v>263</v>
      </c>
      <c r="E134" s="99" t="s">
        <v>706</v>
      </c>
      <c r="F134" s="98" t="s">
        <v>19</v>
      </c>
      <c r="G134" s="99" t="s">
        <v>53</v>
      </c>
      <c r="H134" s="99" t="s">
        <v>707</v>
      </c>
      <c r="I134" s="186">
        <v>72.6</v>
      </c>
      <c r="J134" s="257" t="s">
        <v>27</v>
      </c>
      <c r="K134" s="258" t="s">
        <v>39</v>
      </c>
      <c r="L134" s="258" t="s">
        <v>681</v>
      </c>
      <c r="M134" s="260" t="s">
        <v>682</v>
      </c>
      <c r="N134" s="98" t="s">
        <v>683</v>
      </c>
      <c r="O134" s="183" t="s">
        <v>684</v>
      </c>
      <c r="P134" s="254"/>
      <c r="Q134" s="259" t="s">
        <v>708</v>
      </c>
    </row>
    <row r="135" s="230" customFormat="1" ht="56.25" spans="1:17">
      <c r="A135" s="98">
        <f t="shared" si="3"/>
        <v>127</v>
      </c>
      <c r="B135" s="98" t="s">
        <v>21</v>
      </c>
      <c r="C135" s="98" t="s">
        <v>22</v>
      </c>
      <c r="D135" s="98" t="s">
        <v>263</v>
      </c>
      <c r="E135" s="99" t="s">
        <v>709</v>
      </c>
      <c r="F135" s="98" t="s">
        <v>19</v>
      </c>
      <c r="G135" s="99" t="s">
        <v>53</v>
      </c>
      <c r="H135" s="99" t="s">
        <v>710</v>
      </c>
      <c r="I135" s="186">
        <v>61.49</v>
      </c>
      <c r="J135" s="257" t="s">
        <v>27</v>
      </c>
      <c r="K135" s="258" t="s">
        <v>39</v>
      </c>
      <c r="L135" s="258" t="s">
        <v>681</v>
      </c>
      <c r="M135" s="260" t="s">
        <v>682</v>
      </c>
      <c r="N135" s="98" t="s">
        <v>683</v>
      </c>
      <c r="O135" s="183" t="s">
        <v>684</v>
      </c>
      <c r="P135" s="254"/>
      <c r="Q135" s="259" t="s">
        <v>711</v>
      </c>
    </row>
    <row r="136" s="230" customFormat="1" ht="33.75" spans="1:17">
      <c r="A136" s="98">
        <f t="shared" si="3"/>
        <v>128</v>
      </c>
      <c r="B136" s="98" t="s">
        <v>21</v>
      </c>
      <c r="C136" s="98" t="s">
        <v>22</v>
      </c>
      <c r="D136" s="98" t="s">
        <v>263</v>
      </c>
      <c r="E136" s="99" t="s">
        <v>712</v>
      </c>
      <c r="F136" s="98" t="s">
        <v>19</v>
      </c>
      <c r="G136" s="99" t="s">
        <v>53</v>
      </c>
      <c r="H136" s="99" t="s">
        <v>713</v>
      </c>
      <c r="I136" s="186">
        <v>11.57</v>
      </c>
      <c r="J136" s="257" t="s">
        <v>27</v>
      </c>
      <c r="K136" s="258" t="s">
        <v>39</v>
      </c>
      <c r="L136" s="258" t="s">
        <v>681</v>
      </c>
      <c r="M136" s="260" t="s">
        <v>682</v>
      </c>
      <c r="N136" s="98" t="s">
        <v>683</v>
      </c>
      <c r="O136" s="183" t="s">
        <v>684</v>
      </c>
      <c r="P136" s="254"/>
      <c r="Q136" s="259" t="s">
        <v>714</v>
      </c>
    </row>
    <row r="137" s="230" customFormat="1" ht="33.75" spans="1:17">
      <c r="A137" s="98">
        <f t="shared" si="3"/>
        <v>129</v>
      </c>
      <c r="B137" s="98" t="s">
        <v>21</v>
      </c>
      <c r="C137" s="98" t="s">
        <v>22</v>
      </c>
      <c r="D137" s="98" t="s">
        <v>263</v>
      </c>
      <c r="E137" s="99" t="s">
        <v>715</v>
      </c>
      <c r="F137" s="98" t="s">
        <v>19</v>
      </c>
      <c r="G137" s="99" t="s">
        <v>53</v>
      </c>
      <c r="H137" s="99" t="s">
        <v>716</v>
      </c>
      <c r="I137" s="175">
        <v>23.76</v>
      </c>
      <c r="J137" s="257" t="s">
        <v>27</v>
      </c>
      <c r="K137" s="258" t="s">
        <v>39</v>
      </c>
      <c r="L137" s="258" t="s">
        <v>681</v>
      </c>
      <c r="M137" s="260" t="s">
        <v>682</v>
      </c>
      <c r="N137" s="98" t="s">
        <v>683</v>
      </c>
      <c r="O137" s="183" t="s">
        <v>684</v>
      </c>
      <c r="P137" s="254"/>
      <c r="Q137" s="259" t="s">
        <v>717</v>
      </c>
    </row>
    <row r="138" s="230" customFormat="1" ht="33.75" spans="1:17">
      <c r="A138" s="98">
        <f t="shared" si="3"/>
        <v>130</v>
      </c>
      <c r="B138" s="98" t="s">
        <v>21</v>
      </c>
      <c r="C138" s="98" t="s">
        <v>22</v>
      </c>
      <c r="D138" s="98" t="s">
        <v>263</v>
      </c>
      <c r="E138" s="99" t="s">
        <v>444</v>
      </c>
      <c r="F138" s="98" t="s">
        <v>19</v>
      </c>
      <c r="G138" s="99" t="s">
        <v>53</v>
      </c>
      <c r="H138" s="99" t="s">
        <v>718</v>
      </c>
      <c r="I138" s="186">
        <v>4.24</v>
      </c>
      <c r="J138" s="257" t="s">
        <v>27</v>
      </c>
      <c r="K138" s="258" t="s">
        <v>39</v>
      </c>
      <c r="L138" s="258" t="s">
        <v>681</v>
      </c>
      <c r="M138" s="260" t="s">
        <v>682</v>
      </c>
      <c r="N138" s="98" t="s">
        <v>683</v>
      </c>
      <c r="O138" s="183" t="s">
        <v>684</v>
      </c>
      <c r="P138" s="254"/>
      <c r="Q138" s="259" t="s">
        <v>719</v>
      </c>
    </row>
    <row r="139" s="230" customFormat="1" ht="33.75" spans="1:17">
      <c r="A139" s="98">
        <f t="shared" si="3"/>
        <v>131</v>
      </c>
      <c r="B139" s="98" t="s">
        <v>21</v>
      </c>
      <c r="C139" s="98" t="s">
        <v>22</v>
      </c>
      <c r="D139" s="98" t="s">
        <v>263</v>
      </c>
      <c r="E139" s="99" t="s">
        <v>720</v>
      </c>
      <c r="F139" s="98" t="s">
        <v>19</v>
      </c>
      <c r="G139" s="99" t="s">
        <v>53</v>
      </c>
      <c r="H139" s="99" t="s">
        <v>721</v>
      </c>
      <c r="I139" s="186">
        <v>25.83</v>
      </c>
      <c r="J139" s="257" t="s">
        <v>27</v>
      </c>
      <c r="K139" s="258" t="s">
        <v>39</v>
      </c>
      <c r="L139" s="258" t="s">
        <v>681</v>
      </c>
      <c r="M139" s="260" t="s">
        <v>682</v>
      </c>
      <c r="N139" s="98" t="s">
        <v>683</v>
      </c>
      <c r="O139" s="183" t="s">
        <v>684</v>
      </c>
      <c r="P139" s="254"/>
      <c r="Q139" s="259" t="s">
        <v>722</v>
      </c>
    </row>
    <row r="140" s="230" customFormat="1" ht="33.75" spans="1:17">
      <c r="A140" s="98">
        <f t="shared" si="3"/>
        <v>132</v>
      </c>
      <c r="B140" s="98" t="s">
        <v>21</v>
      </c>
      <c r="C140" s="98" t="s">
        <v>22</v>
      </c>
      <c r="D140" s="98" t="s">
        <v>263</v>
      </c>
      <c r="E140" s="99" t="s">
        <v>723</v>
      </c>
      <c r="F140" s="98" t="s">
        <v>19</v>
      </c>
      <c r="G140" s="99" t="s">
        <v>53</v>
      </c>
      <c r="H140" s="99" t="s">
        <v>724</v>
      </c>
      <c r="I140" s="186">
        <v>26.48</v>
      </c>
      <c r="J140" s="257" t="s">
        <v>27</v>
      </c>
      <c r="K140" s="258" t="s">
        <v>39</v>
      </c>
      <c r="L140" s="258" t="s">
        <v>681</v>
      </c>
      <c r="M140" s="260" t="s">
        <v>682</v>
      </c>
      <c r="N140" s="98" t="s">
        <v>683</v>
      </c>
      <c r="O140" s="183" t="s">
        <v>684</v>
      </c>
      <c r="P140" s="254"/>
      <c r="Q140" s="259" t="s">
        <v>725</v>
      </c>
    </row>
    <row r="141" s="230" customFormat="1" ht="33.75" spans="1:17">
      <c r="A141" s="98">
        <f t="shared" si="3"/>
        <v>133</v>
      </c>
      <c r="B141" s="98" t="s">
        <v>21</v>
      </c>
      <c r="C141" s="98" t="s">
        <v>22</v>
      </c>
      <c r="D141" s="98" t="s">
        <v>263</v>
      </c>
      <c r="E141" s="99" t="s">
        <v>726</v>
      </c>
      <c r="F141" s="98" t="s">
        <v>19</v>
      </c>
      <c r="G141" s="99" t="s">
        <v>53</v>
      </c>
      <c r="H141" s="99" t="s">
        <v>727</v>
      </c>
      <c r="I141" s="186">
        <v>5.32</v>
      </c>
      <c r="J141" s="257" t="s">
        <v>27</v>
      </c>
      <c r="K141" s="258" t="s">
        <v>39</v>
      </c>
      <c r="L141" s="258" t="s">
        <v>681</v>
      </c>
      <c r="M141" s="260" t="s">
        <v>682</v>
      </c>
      <c r="N141" s="98" t="s">
        <v>683</v>
      </c>
      <c r="O141" s="183" t="s">
        <v>684</v>
      </c>
      <c r="P141" s="254"/>
      <c r="Q141" s="259" t="s">
        <v>728</v>
      </c>
    </row>
    <row r="142" s="230" customFormat="1" ht="33.75" spans="1:17">
      <c r="A142" s="98">
        <f t="shared" si="3"/>
        <v>134</v>
      </c>
      <c r="B142" s="98" t="s">
        <v>21</v>
      </c>
      <c r="C142" s="98" t="s">
        <v>22</v>
      </c>
      <c r="D142" s="98" t="s">
        <v>263</v>
      </c>
      <c r="E142" s="99" t="s">
        <v>475</v>
      </c>
      <c r="F142" s="98" t="s">
        <v>19</v>
      </c>
      <c r="G142" s="99" t="s">
        <v>53</v>
      </c>
      <c r="H142" s="99" t="s">
        <v>729</v>
      </c>
      <c r="I142" s="186">
        <v>0</v>
      </c>
      <c r="J142" s="257" t="s">
        <v>27</v>
      </c>
      <c r="K142" s="258" t="s">
        <v>39</v>
      </c>
      <c r="L142" s="258" t="s">
        <v>681</v>
      </c>
      <c r="M142" s="260" t="s">
        <v>682</v>
      </c>
      <c r="N142" s="98" t="s">
        <v>683</v>
      </c>
      <c r="O142" s="183" t="s">
        <v>684</v>
      </c>
      <c r="P142" s="254"/>
      <c r="Q142" s="259" t="s">
        <v>730</v>
      </c>
    </row>
    <row r="143" s="230" customFormat="1" ht="33.75" spans="1:17">
      <c r="A143" s="98">
        <f t="shared" si="3"/>
        <v>135</v>
      </c>
      <c r="B143" s="98" t="s">
        <v>21</v>
      </c>
      <c r="C143" s="98" t="s">
        <v>22</v>
      </c>
      <c r="D143" s="98" t="s">
        <v>263</v>
      </c>
      <c r="E143" s="99" t="s">
        <v>654</v>
      </c>
      <c r="F143" s="98" t="s">
        <v>19</v>
      </c>
      <c r="G143" s="99" t="s">
        <v>53</v>
      </c>
      <c r="H143" s="99" t="s">
        <v>731</v>
      </c>
      <c r="I143" s="186">
        <v>7.36</v>
      </c>
      <c r="J143" s="257" t="s">
        <v>27</v>
      </c>
      <c r="K143" s="258" t="s">
        <v>39</v>
      </c>
      <c r="L143" s="258" t="s">
        <v>681</v>
      </c>
      <c r="M143" s="260" t="s">
        <v>682</v>
      </c>
      <c r="N143" s="98" t="s">
        <v>683</v>
      </c>
      <c r="O143" s="183" t="s">
        <v>684</v>
      </c>
      <c r="P143" s="254"/>
      <c r="Q143" s="259" t="s">
        <v>732</v>
      </c>
    </row>
    <row r="144" s="230" customFormat="1" ht="33.75" spans="1:17">
      <c r="A144" s="98">
        <f t="shared" si="3"/>
        <v>136</v>
      </c>
      <c r="B144" s="98" t="s">
        <v>21</v>
      </c>
      <c r="C144" s="98" t="s">
        <v>22</v>
      </c>
      <c r="D144" s="98" t="s">
        <v>263</v>
      </c>
      <c r="E144" s="99" t="s">
        <v>733</v>
      </c>
      <c r="F144" s="98" t="s">
        <v>19</v>
      </c>
      <c r="G144" s="99" t="s">
        <v>53</v>
      </c>
      <c r="H144" s="99" t="s">
        <v>734</v>
      </c>
      <c r="I144" s="186">
        <v>57.66</v>
      </c>
      <c r="J144" s="257" t="s">
        <v>27</v>
      </c>
      <c r="K144" s="258" t="s">
        <v>39</v>
      </c>
      <c r="L144" s="258" t="s">
        <v>681</v>
      </c>
      <c r="M144" s="260" t="s">
        <v>682</v>
      </c>
      <c r="N144" s="98" t="s">
        <v>683</v>
      </c>
      <c r="O144" s="183" t="s">
        <v>684</v>
      </c>
      <c r="P144" s="254"/>
      <c r="Q144" s="259" t="s">
        <v>735</v>
      </c>
    </row>
    <row r="145" s="230" customFormat="1" ht="33.75" spans="1:17">
      <c r="A145" s="98">
        <f t="shared" si="3"/>
        <v>137</v>
      </c>
      <c r="B145" s="98" t="s">
        <v>21</v>
      </c>
      <c r="C145" s="98" t="s">
        <v>22</v>
      </c>
      <c r="D145" s="98" t="s">
        <v>263</v>
      </c>
      <c r="E145" s="99" t="s">
        <v>736</v>
      </c>
      <c r="F145" s="98" t="s">
        <v>19</v>
      </c>
      <c r="G145" s="99" t="s">
        <v>53</v>
      </c>
      <c r="H145" s="99" t="s">
        <v>737</v>
      </c>
      <c r="I145" s="186">
        <v>3.78</v>
      </c>
      <c r="J145" s="257" t="s">
        <v>27</v>
      </c>
      <c r="K145" s="258" t="s">
        <v>39</v>
      </c>
      <c r="L145" s="258" t="s">
        <v>681</v>
      </c>
      <c r="M145" s="260" t="s">
        <v>682</v>
      </c>
      <c r="N145" s="98" t="s">
        <v>683</v>
      </c>
      <c r="O145" s="183" t="s">
        <v>684</v>
      </c>
      <c r="P145" s="254"/>
      <c r="Q145" s="259" t="s">
        <v>738</v>
      </c>
    </row>
    <row r="146" s="230" customFormat="1" ht="33.75" spans="1:17">
      <c r="A146" s="98">
        <f t="shared" si="3"/>
        <v>138</v>
      </c>
      <c r="B146" s="98" t="s">
        <v>21</v>
      </c>
      <c r="C146" s="98" t="s">
        <v>22</v>
      </c>
      <c r="D146" s="98" t="s">
        <v>263</v>
      </c>
      <c r="E146" s="99" t="s">
        <v>739</v>
      </c>
      <c r="F146" s="98" t="s">
        <v>19</v>
      </c>
      <c r="G146" s="99" t="s">
        <v>53</v>
      </c>
      <c r="H146" s="99" t="s">
        <v>740</v>
      </c>
      <c r="I146" s="186">
        <v>2.7</v>
      </c>
      <c r="J146" s="257" t="s">
        <v>27</v>
      </c>
      <c r="K146" s="258" t="s">
        <v>39</v>
      </c>
      <c r="L146" s="258" t="s">
        <v>681</v>
      </c>
      <c r="M146" s="260" t="s">
        <v>682</v>
      </c>
      <c r="N146" s="98" t="s">
        <v>683</v>
      </c>
      <c r="O146" s="183" t="s">
        <v>684</v>
      </c>
      <c r="P146" s="254"/>
      <c r="Q146" s="259" t="s">
        <v>741</v>
      </c>
    </row>
    <row r="147" s="230" customFormat="1" ht="33.75" spans="1:17">
      <c r="A147" s="98">
        <f t="shared" si="3"/>
        <v>139</v>
      </c>
      <c r="B147" s="98" t="s">
        <v>21</v>
      </c>
      <c r="C147" s="98" t="s">
        <v>22</v>
      </c>
      <c r="D147" s="98" t="s">
        <v>263</v>
      </c>
      <c r="E147" s="99" t="s">
        <v>742</v>
      </c>
      <c r="F147" s="98" t="s">
        <v>19</v>
      </c>
      <c r="G147" s="99" t="s">
        <v>53</v>
      </c>
      <c r="H147" s="99" t="s">
        <v>743</v>
      </c>
      <c r="I147" s="186">
        <v>17.84</v>
      </c>
      <c r="J147" s="257" t="s">
        <v>27</v>
      </c>
      <c r="K147" s="258" t="s">
        <v>39</v>
      </c>
      <c r="L147" s="258" t="s">
        <v>681</v>
      </c>
      <c r="M147" s="260" t="s">
        <v>682</v>
      </c>
      <c r="N147" s="98" t="s">
        <v>683</v>
      </c>
      <c r="O147" s="183" t="s">
        <v>684</v>
      </c>
      <c r="P147" s="254"/>
      <c r="Q147" s="259" t="s">
        <v>744</v>
      </c>
    </row>
    <row r="148" s="230" customFormat="1" ht="33.75" spans="1:17">
      <c r="A148" s="98">
        <f t="shared" si="3"/>
        <v>140</v>
      </c>
      <c r="B148" s="98" t="s">
        <v>21</v>
      </c>
      <c r="C148" s="98" t="s">
        <v>22</v>
      </c>
      <c r="D148" s="98" t="s">
        <v>263</v>
      </c>
      <c r="E148" s="99" t="s">
        <v>745</v>
      </c>
      <c r="F148" s="98" t="s">
        <v>19</v>
      </c>
      <c r="G148" s="99" t="s">
        <v>53</v>
      </c>
      <c r="H148" s="99" t="s">
        <v>746</v>
      </c>
      <c r="I148" s="186">
        <v>92.88</v>
      </c>
      <c r="J148" s="257" t="s">
        <v>27</v>
      </c>
      <c r="K148" s="258" t="s">
        <v>39</v>
      </c>
      <c r="L148" s="258" t="s">
        <v>681</v>
      </c>
      <c r="M148" s="260" t="s">
        <v>682</v>
      </c>
      <c r="N148" s="98" t="s">
        <v>683</v>
      </c>
      <c r="O148" s="183" t="s">
        <v>684</v>
      </c>
      <c r="P148" s="254"/>
      <c r="Q148" s="259" t="s">
        <v>747</v>
      </c>
    </row>
    <row r="149" s="230" customFormat="1" ht="33.75" spans="1:17">
      <c r="A149" s="98">
        <f t="shared" si="3"/>
        <v>141</v>
      </c>
      <c r="B149" s="98" t="s">
        <v>21</v>
      </c>
      <c r="C149" s="98" t="s">
        <v>22</v>
      </c>
      <c r="D149" s="98" t="s">
        <v>263</v>
      </c>
      <c r="E149" s="99" t="s">
        <v>748</v>
      </c>
      <c r="F149" s="98" t="s">
        <v>19</v>
      </c>
      <c r="G149" s="99" t="s">
        <v>53</v>
      </c>
      <c r="H149" s="99" t="s">
        <v>749</v>
      </c>
      <c r="I149" s="186">
        <v>84.57</v>
      </c>
      <c r="J149" s="257" t="s">
        <v>27</v>
      </c>
      <c r="K149" s="258" t="s">
        <v>39</v>
      </c>
      <c r="L149" s="258" t="s">
        <v>681</v>
      </c>
      <c r="M149" s="260" t="s">
        <v>682</v>
      </c>
      <c r="N149" s="98" t="s">
        <v>683</v>
      </c>
      <c r="O149" s="183" t="s">
        <v>684</v>
      </c>
      <c r="P149" s="254"/>
      <c r="Q149" s="259" t="s">
        <v>750</v>
      </c>
    </row>
    <row r="150" s="230" customFormat="1" ht="33.75" spans="1:17">
      <c r="A150" s="98">
        <f t="shared" ref="A150:A192" si="4">ROW()-8</f>
        <v>142</v>
      </c>
      <c r="B150" s="98" t="s">
        <v>21</v>
      </c>
      <c r="C150" s="98" t="s">
        <v>22</v>
      </c>
      <c r="D150" s="98" t="s">
        <v>263</v>
      </c>
      <c r="E150" s="99" t="s">
        <v>305</v>
      </c>
      <c r="F150" s="98" t="s">
        <v>19</v>
      </c>
      <c r="G150" s="99" t="s">
        <v>53</v>
      </c>
      <c r="H150" s="99" t="s">
        <v>751</v>
      </c>
      <c r="I150" s="186">
        <v>9.74</v>
      </c>
      <c r="J150" s="257" t="s">
        <v>27</v>
      </c>
      <c r="K150" s="258" t="s">
        <v>39</v>
      </c>
      <c r="L150" s="258" t="s">
        <v>681</v>
      </c>
      <c r="M150" s="260" t="s">
        <v>682</v>
      </c>
      <c r="N150" s="98" t="s">
        <v>683</v>
      </c>
      <c r="O150" s="183" t="s">
        <v>684</v>
      </c>
      <c r="P150" s="254"/>
      <c r="Q150" s="259" t="s">
        <v>752</v>
      </c>
    </row>
    <row r="151" s="230" customFormat="1" ht="67.5" spans="1:17">
      <c r="A151" s="98">
        <f t="shared" si="4"/>
        <v>143</v>
      </c>
      <c r="B151" s="98" t="s">
        <v>21</v>
      </c>
      <c r="C151" s="98" t="s">
        <v>22</v>
      </c>
      <c r="D151" s="98" t="s">
        <v>263</v>
      </c>
      <c r="E151" s="99" t="s">
        <v>753</v>
      </c>
      <c r="F151" s="98" t="s">
        <v>19</v>
      </c>
      <c r="G151" s="99" t="s">
        <v>53</v>
      </c>
      <c r="H151" s="99" t="s">
        <v>754</v>
      </c>
      <c r="I151" s="186">
        <v>149.36</v>
      </c>
      <c r="J151" s="257" t="s">
        <v>27</v>
      </c>
      <c r="K151" s="258" t="s">
        <v>39</v>
      </c>
      <c r="L151" s="258" t="s">
        <v>681</v>
      </c>
      <c r="M151" s="260" t="s">
        <v>682</v>
      </c>
      <c r="N151" s="98" t="s">
        <v>683</v>
      </c>
      <c r="O151" s="183" t="s">
        <v>684</v>
      </c>
      <c r="P151" s="254"/>
      <c r="Q151" s="259" t="s">
        <v>755</v>
      </c>
    </row>
    <row r="152" s="230" customFormat="1" ht="33.75" spans="1:17">
      <c r="A152" s="98">
        <f t="shared" si="4"/>
        <v>144</v>
      </c>
      <c r="B152" s="98" t="s">
        <v>21</v>
      </c>
      <c r="C152" s="98" t="s">
        <v>22</v>
      </c>
      <c r="D152" s="98" t="s">
        <v>263</v>
      </c>
      <c r="E152" s="99" t="s">
        <v>756</v>
      </c>
      <c r="F152" s="98" t="s">
        <v>19</v>
      </c>
      <c r="G152" s="99" t="s">
        <v>53</v>
      </c>
      <c r="H152" s="99" t="s">
        <v>757</v>
      </c>
      <c r="I152" s="186">
        <v>76.68</v>
      </c>
      <c r="J152" s="257" t="s">
        <v>27</v>
      </c>
      <c r="K152" s="258" t="s">
        <v>39</v>
      </c>
      <c r="L152" s="258" t="s">
        <v>681</v>
      </c>
      <c r="M152" s="260" t="s">
        <v>682</v>
      </c>
      <c r="N152" s="98" t="s">
        <v>683</v>
      </c>
      <c r="O152" s="183" t="s">
        <v>684</v>
      </c>
      <c r="P152" s="254"/>
      <c r="Q152" s="259" t="s">
        <v>758</v>
      </c>
    </row>
    <row r="153" s="230" customFormat="1" ht="33.75" spans="1:17">
      <c r="A153" s="98">
        <f t="shared" si="4"/>
        <v>145</v>
      </c>
      <c r="B153" s="98" t="s">
        <v>21</v>
      </c>
      <c r="C153" s="98" t="s">
        <v>22</v>
      </c>
      <c r="D153" s="98" t="s">
        <v>263</v>
      </c>
      <c r="E153" s="99" t="s">
        <v>759</v>
      </c>
      <c r="F153" s="98" t="s">
        <v>19</v>
      </c>
      <c r="G153" s="99" t="s">
        <v>53</v>
      </c>
      <c r="H153" s="99" t="s">
        <v>760</v>
      </c>
      <c r="I153" s="186">
        <v>19.28</v>
      </c>
      <c r="J153" s="257" t="s">
        <v>27</v>
      </c>
      <c r="K153" s="258" t="s">
        <v>39</v>
      </c>
      <c r="L153" s="258" t="s">
        <v>681</v>
      </c>
      <c r="M153" s="260" t="s">
        <v>682</v>
      </c>
      <c r="N153" s="98" t="s">
        <v>683</v>
      </c>
      <c r="O153" s="183" t="s">
        <v>684</v>
      </c>
      <c r="P153" s="254"/>
      <c r="Q153" s="259" t="s">
        <v>761</v>
      </c>
    </row>
    <row r="154" s="230" customFormat="1" ht="33.75" spans="1:17">
      <c r="A154" s="98">
        <f t="shared" si="4"/>
        <v>146</v>
      </c>
      <c r="B154" s="98" t="s">
        <v>21</v>
      </c>
      <c r="C154" s="98" t="s">
        <v>22</v>
      </c>
      <c r="D154" s="98" t="s">
        <v>263</v>
      </c>
      <c r="E154" s="99" t="s">
        <v>762</v>
      </c>
      <c r="F154" s="98" t="s">
        <v>19</v>
      </c>
      <c r="G154" s="99" t="s">
        <v>53</v>
      </c>
      <c r="H154" s="99" t="s">
        <v>763</v>
      </c>
      <c r="I154" s="186">
        <v>8.19</v>
      </c>
      <c r="J154" s="257" t="s">
        <v>27</v>
      </c>
      <c r="K154" s="258" t="s">
        <v>39</v>
      </c>
      <c r="L154" s="258" t="s">
        <v>681</v>
      </c>
      <c r="M154" s="260" t="s">
        <v>682</v>
      </c>
      <c r="N154" s="98" t="s">
        <v>284</v>
      </c>
      <c r="O154" s="183" t="s">
        <v>684</v>
      </c>
      <c r="P154" s="254"/>
      <c r="Q154" s="259" t="s">
        <v>764</v>
      </c>
    </row>
    <row r="155" s="230" customFormat="1" ht="33.75" spans="1:17">
      <c r="A155" s="98">
        <f t="shared" si="4"/>
        <v>147</v>
      </c>
      <c r="B155" s="98" t="s">
        <v>21</v>
      </c>
      <c r="C155" s="98" t="s">
        <v>22</v>
      </c>
      <c r="D155" s="98" t="s">
        <v>263</v>
      </c>
      <c r="E155" s="99" t="s">
        <v>765</v>
      </c>
      <c r="F155" s="98" t="s">
        <v>19</v>
      </c>
      <c r="G155" s="99" t="s">
        <v>53</v>
      </c>
      <c r="H155" s="99" t="s">
        <v>766</v>
      </c>
      <c r="I155" s="186">
        <v>25.69</v>
      </c>
      <c r="J155" s="257" t="s">
        <v>27</v>
      </c>
      <c r="K155" s="258" t="s">
        <v>39</v>
      </c>
      <c r="L155" s="258" t="s">
        <v>681</v>
      </c>
      <c r="M155" s="260" t="s">
        <v>682</v>
      </c>
      <c r="N155" s="98" t="s">
        <v>284</v>
      </c>
      <c r="O155" s="183" t="s">
        <v>767</v>
      </c>
      <c r="P155" s="254"/>
      <c r="Q155" s="259" t="s">
        <v>768</v>
      </c>
    </row>
    <row r="156" s="230" customFormat="1" ht="33.75" spans="1:17">
      <c r="A156" s="98">
        <f t="shared" si="4"/>
        <v>148</v>
      </c>
      <c r="B156" s="98" t="s">
        <v>21</v>
      </c>
      <c r="C156" s="98" t="s">
        <v>22</v>
      </c>
      <c r="D156" s="98" t="s">
        <v>263</v>
      </c>
      <c r="E156" s="99" t="s">
        <v>769</v>
      </c>
      <c r="F156" s="98" t="s">
        <v>19</v>
      </c>
      <c r="G156" s="99" t="s">
        <v>53</v>
      </c>
      <c r="H156" s="99" t="s">
        <v>770</v>
      </c>
      <c r="I156" s="186">
        <v>10.88</v>
      </c>
      <c r="J156" s="257" t="s">
        <v>27</v>
      </c>
      <c r="K156" s="258" t="s">
        <v>39</v>
      </c>
      <c r="L156" s="258" t="s">
        <v>681</v>
      </c>
      <c r="M156" s="260" t="s">
        <v>682</v>
      </c>
      <c r="N156" s="98" t="s">
        <v>284</v>
      </c>
      <c r="O156" s="183" t="s">
        <v>767</v>
      </c>
      <c r="P156" s="254"/>
      <c r="Q156" s="259" t="s">
        <v>771</v>
      </c>
    </row>
    <row r="157" s="230" customFormat="1" ht="33.75" spans="1:17">
      <c r="A157" s="98">
        <f t="shared" si="4"/>
        <v>149</v>
      </c>
      <c r="B157" s="98" t="s">
        <v>21</v>
      </c>
      <c r="C157" s="98" t="s">
        <v>22</v>
      </c>
      <c r="D157" s="98" t="s">
        <v>263</v>
      </c>
      <c r="E157" s="99" t="s">
        <v>772</v>
      </c>
      <c r="F157" s="98" t="s">
        <v>19</v>
      </c>
      <c r="G157" s="99" t="s">
        <v>53</v>
      </c>
      <c r="H157" s="99" t="s">
        <v>773</v>
      </c>
      <c r="I157" s="186">
        <v>6.27</v>
      </c>
      <c r="J157" s="257" t="s">
        <v>27</v>
      </c>
      <c r="K157" s="258" t="s">
        <v>39</v>
      </c>
      <c r="L157" s="258" t="s">
        <v>681</v>
      </c>
      <c r="M157" s="260" t="s">
        <v>682</v>
      </c>
      <c r="N157" s="98" t="s">
        <v>284</v>
      </c>
      <c r="O157" s="183" t="s">
        <v>767</v>
      </c>
      <c r="P157" s="254"/>
      <c r="Q157" s="259" t="s">
        <v>774</v>
      </c>
    </row>
    <row r="158" s="230" customFormat="1" ht="33.75" spans="1:17">
      <c r="A158" s="98">
        <f t="shared" si="4"/>
        <v>150</v>
      </c>
      <c r="B158" s="98" t="s">
        <v>21</v>
      </c>
      <c r="C158" s="98" t="s">
        <v>22</v>
      </c>
      <c r="D158" s="98" t="s">
        <v>263</v>
      </c>
      <c r="E158" s="99" t="s">
        <v>775</v>
      </c>
      <c r="F158" s="98" t="s">
        <v>19</v>
      </c>
      <c r="G158" s="99" t="s">
        <v>53</v>
      </c>
      <c r="H158" s="99" t="s">
        <v>776</v>
      </c>
      <c r="I158" s="186">
        <v>38.84</v>
      </c>
      <c r="J158" s="257" t="s">
        <v>27</v>
      </c>
      <c r="K158" s="258" t="s">
        <v>39</v>
      </c>
      <c r="L158" s="258" t="s">
        <v>681</v>
      </c>
      <c r="M158" s="260" t="s">
        <v>682</v>
      </c>
      <c r="N158" s="98" t="s">
        <v>284</v>
      </c>
      <c r="O158" s="183" t="s">
        <v>767</v>
      </c>
      <c r="P158" s="254"/>
      <c r="Q158" s="259" t="s">
        <v>777</v>
      </c>
    </row>
    <row r="159" s="230" customFormat="1" ht="33.75" spans="1:17">
      <c r="A159" s="98">
        <f t="shared" si="4"/>
        <v>151</v>
      </c>
      <c r="B159" s="98" t="s">
        <v>21</v>
      </c>
      <c r="C159" s="98" t="s">
        <v>22</v>
      </c>
      <c r="D159" s="98" t="s">
        <v>263</v>
      </c>
      <c r="E159" s="99" t="s">
        <v>778</v>
      </c>
      <c r="F159" s="98" t="s">
        <v>19</v>
      </c>
      <c r="G159" s="99" t="s">
        <v>53</v>
      </c>
      <c r="H159" s="99" t="s">
        <v>779</v>
      </c>
      <c r="I159" s="186">
        <v>24.91</v>
      </c>
      <c r="J159" s="257" t="s">
        <v>27</v>
      </c>
      <c r="K159" s="258" t="s">
        <v>39</v>
      </c>
      <c r="L159" s="258" t="s">
        <v>681</v>
      </c>
      <c r="M159" s="260" t="s">
        <v>780</v>
      </c>
      <c r="N159" s="98" t="s">
        <v>284</v>
      </c>
      <c r="O159" s="183" t="s">
        <v>767</v>
      </c>
      <c r="P159" s="254"/>
      <c r="Q159" s="259" t="s">
        <v>781</v>
      </c>
    </row>
    <row r="160" s="230" customFormat="1" ht="33.75" spans="1:17">
      <c r="A160" s="98">
        <f t="shared" si="4"/>
        <v>152</v>
      </c>
      <c r="B160" s="98" t="s">
        <v>21</v>
      </c>
      <c r="C160" s="98" t="s">
        <v>22</v>
      </c>
      <c r="D160" s="98" t="s">
        <v>263</v>
      </c>
      <c r="E160" s="99" t="s">
        <v>782</v>
      </c>
      <c r="F160" s="98" t="s">
        <v>19</v>
      </c>
      <c r="G160" s="99" t="s">
        <v>53</v>
      </c>
      <c r="H160" s="99" t="s">
        <v>783</v>
      </c>
      <c r="I160" s="186">
        <v>161.29</v>
      </c>
      <c r="J160" s="257" t="s">
        <v>27</v>
      </c>
      <c r="K160" s="258" t="s">
        <v>39</v>
      </c>
      <c r="L160" s="258" t="s">
        <v>681</v>
      </c>
      <c r="M160" s="260" t="s">
        <v>780</v>
      </c>
      <c r="N160" s="98" t="s">
        <v>284</v>
      </c>
      <c r="O160" s="183" t="s">
        <v>767</v>
      </c>
      <c r="P160" s="254"/>
      <c r="Q160" s="259" t="s">
        <v>784</v>
      </c>
    </row>
    <row r="161" s="230" customFormat="1" ht="33.75" spans="1:17">
      <c r="A161" s="98">
        <f t="shared" si="4"/>
        <v>153</v>
      </c>
      <c r="B161" s="98" t="s">
        <v>21</v>
      </c>
      <c r="C161" s="98" t="s">
        <v>22</v>
      </c>
      <c r="D161" s="98" t="s">
        <v>263</v>
      </c>
      <c r="E161" s="99" t="s">
        <v>785</v>
      </c>
      <c r="F161" s="98" t="s">
        <v>19</v>
      </c>
      <c r="G161" s="99" t="s">
        <v>53</v>
      </c>
      <c r="H161" s="99" t="s">
        <v>786</v>
      </c>
      <c r="I161" s="186">
        <v>104.75</v>
      </c>
      <c r="J161" s="257" t="s">
        <v>27</v>
      </c>
      <c r="K161" s="258" t="s">
        <v>39</v>
      </c>
      <c r="L161" s="258" t="s">
        <v>681</v>
      </c>
      <c r="M161" s="260" t="s">
        <v>780</v>
      </c>
      <c r="N161" s="98" t="s">
        <v>284</v>
      </c>
      <c r="O161" s="183" t="s">
        <v>767</v>
      </c>
      <c r="P161" s="254"/>
      <c r="Q161" s="259" t="s">
        <v>787</v>
      </c>
    </row>
    <row r="162" s="230" customFormat="1" ht="67.5" spans="1:17">
      <c r="A162" s="98">
        <f t="shared" si="4"/>
        <v>154</v>
      </c>
      <c r="B162" s="98" t="s">
        <v>21</v>
      </c>
      <c r="C162" s="98" t="s">
        <v>22</v>
      </c>
      <c r="D162" s="98" t="s">
        <v>263</v>
      </c>
      <c r="E162" s="99" t="s">
        <v>788</v>
      </c>
      <c r="F162" s="98" t="s">
        <v>19</v>
      </c>
      <c r="G162" s="99" t="s">
        <v>53</v>
      </c>
      <c r="H162" s="99" t="s">
        <v>789</v>
      </c>
      <c r="I162" s="186">
        <v>67.04</v>
      </c>
      <c r="J162" s="257" t="s">
        <v>27</v>
      </c>
      <c r="K162" s="258" t="s">
        <v>39</v>
      </c>
      <c r="L162" s="258" t="s">
        <v>681</v>
      </c>
      <c r="M162" s="260" t="s">
        <v>780</v>
      </c>
      <c r="N162" s="98" t="s">
        <v>284</v>
      </c>
      <c r="O162" s="183" t="s">
        <v>767</v>
      </c>
      <c r="P162" s="254"/>
      <c r="Q162" s="259" t="s">
        <v>790</v>
      </c>
    </row>
    <row r="163" s="230" customFormat="1" ht="33.75" spans="1:17">
      <c r="A163" s="98">
        <f t="shared" si="4"/>
        <v>155</v>
      </c>
      <c r="B163" s="98" t="s">
        <v>21</v>
      </c>
      <c r="C163" s="98" t="s">
        <v>22</v>
      </c>
      <c r="D163" s="98" t="s">
        <v>263</v>
      </c>
      <c r="E163" s="99" t="s">
        <v>791</v>
      </c>
      <c r="F163" s="98" t="s">
        <v>19</v>
      </c>
      <c r="G163" s="99" t="s">
        <v>53</v>
      </c>
      <c r="H163" s="99" t="s">
        <v>792</v>
      </c>
      <c r="I163" s="186">
        <v>51.53</v>
      </c>
      <c r="J163" s="257" t="s">
        <v>27</v>
      </c>
      <c r="K163" s="258" t="s">
        <v>39</v>
      </c>
      <c r="L163" s="258" t="s">
        <v>681</v>
      </c>
      <c r="M163" s="260" t="s">
        <v>780</v>
      </c>
      <c r="N163" s="98" t="s">
        <v>284</v>
      </c>
      <c r="O163" s="183" t="s">
        <v>767</v>
      </c>
      <c r="P163" s="254"/>
      <c r="Q163" s="259" t="s">
        <v>793</v>
      </c>
    </row>
    <row r="164" s="230" customFormat="1" ht="33.75" spans="1:17">
      <c r="A164" s="98">
        <f t="shared" si="4"/>
        <v>156</v>
      </c>
      <c r="B164" s="98" t="s">
        <v>21</v>
      </c>
      <c r="C164" s="98" t="s">
        <v>22</v>
      </c>
      <c r="D164" s="98" t="s">
        <v>263</v>
      </c>
      <c r="E164" s="99" t="s">
        <v>794</v>
      </c>
      <c r="F164" s="98" t="s">
        <v>19</v>
      </c>
      <c r="G164" s="99" t="s">
        <v>53</v>
      </c>
      <c r="H164" s="99" t="s">
        <v>795</v>
      </c>
      <c r="I164" s="186">
        <v>25.89</v>
      </c>
      <c r="J164" s="257" t="s">
        <v>27</v>
      </c>
      <c r="K164" s="258" t="s">
        <v>39</v>
      </c>
      <c r="L164" s="258" t="s">
        <v>681</v>
      </c>
      <c r="M164" s="260" t="s">
        <v>780</v>
      </c>
      <c r="N164" s="98" t="s">
        <v>284</v>
      </c>
      <c r="O164" s="183" t="s">
        <v>767</v>
      </c>
      <c r="P164" s="254"/>
      <c r="Q164" s="259" t="s">
        <v>796</v>
      </c>
    </row>
    <row r="165" s="230" customFormat="1" ht="33.75" spans="1:17">
      <c r="A165" s="98">
        <f t="shared" si="4"/>
        <v>157</v>
      </c>
      <c r="B165" s="98" t="s">
        <v>21</v>
      </c>
      <c r="C165" s="98" t="s">
        <v>22</v>
      </c>
      <c r="D165" s="98" t="s">
        <v>263</v>
      </c>
      <c r="E165" s="99" t="s">
        <v>797</v>
      </c>
      <c r="F165" s="98" t="s">
        <v>19</v>
      </c>
      <c r="G165" s="99" t="s">
        <v>53</v>
      </c>
      <c r="H165" s="99" t="s">
        <v>798</v>
      </c>
      <c r="I165" s="186">
        <v>35.45</v>
      </c>
      <c r="J165" s="257" t="s">
        <v>27</v>
      </c>
      <c r="K165" s="258" t="s">
        <v>39</v>
      </c>
      <c r="L165" s="258" t="s">
        <v>681</v>
      </c>
      <c r="M165" s="260" t="s">
        <v>780</v>
      </c>
      <c r="N165" s="98" t="s">
        <v>284</v>
      </c>
      <c r="O165" s="183" t="s">
        <v>767</v>
      </c>
      <c r="P165" s="254"/>
      <c r="Q165" s="259" t="s">
        <v>799</v>
      </c>
    </row>
    <row r="166" s="230" customFormat="1" ht="33.75" spans="1:17">
      <c r="A166" s="98">
        <f t="shared" si="4"/>
        <v>158</v>
      </c>
      <c r="B166" s="98" t="s">
        <v>21</v>
      </c>
      <c r="C166" s="98" t="s">
        <v>22</v>
      </c>
      <c r="D166" s="98" t="s">
        <v>263</v>
      </c>
      <c r="E166" s="99" t="s">
        <v>800</v>
      </c>
      <c r="F166" s="98" t="s">
        <v>19</v>
      </c>
      <c r="G166" s="99" t="s">
        <v>53</v>
      </c>
      <c r="H166" s="99" t="s">
        <v>801</v>
      </c>
      <c r="I166" s="186">
        <v>5.67</v>
      </c>
      <c r="J166" s="257" t="s">
        <v>27</v>
      </c>
      <c r="K166" s="258" t="s">
        <v>39</v>
      </c>
      <c r="L166" s="258" t="s">
        <v>681</v>
      </c>
      <c r="M166" s="260" t="s">
        <v>780</v>
      </c>
      <c r="N166" s="98" t="s">
        <v>284</v>
      </c>
      <c r="O166" s="183" t="s">
        <v>767</v>
      </c>
      <c r="P166" s="254"/>
      <c r="Q166" s="259" t="s">
        <v>802</v>
      </c>
    </row>
    <row r="167" s="230" customFormat="1" ht="33.75" spans="1:17">
      <c r="A167" s="98">
        <f t="shared" si="4"/>
        <v>159</v>
      </c>
      <c r="B167" s="98" t="s">
        <v>21</v>
      </c>
      <c r="C167" s="98" t="s">
        <v>22</v>
      </c>
      <c r="D167" s="98" t="s">
        <v>263</v>
      </c>
      <c r="E167" s="99" t="s">
        <v>803</v>
      </c>
      <c r="F167" s="98" t="s">
        <v>19</v>
      </c>
      <c r="G167" s="99" t="s">
        <v>53</v>
      </c>
      <c r="H167" s="99" t="s">
        <v>804</v>
      </c>
      <c r="I167" s="186">
        <v>28.69</v>
      </c>
      <c r="J167" s="257" t="s">
        <v>27</v>
      </c>
      <c r="K167" s="258" t="s">
        <v>39</v>
      </c>
      <c r="L167" s="258" t="s">
        <v>681</v>
      </c>
      <c r="M167" s="260" t="s">
        <v>780</v>
      </c>
      <c r="N167" s="98" t="s">
        <v>284</v>
      </c>
      <c r="O167" s="183" t="s">
        <v>767</v>
      </c>
      <c r="P167" s="254"/>
      <c r="Q167" s="259" t="s">
        <v>805</v>
      </c>
    </row>
    <row r="168" s="230" customFormat="1" ht="33.75" spans="1:17">
      <c r="A168" s="98">
        <f t="shared" si="4"/>
        <v>160</v>
      </c>
      <c r="B168" s="98" t="s">
        <v>21</v>
      </c>
      <c r="C168" s="98" t="s">
        <v>22</v>
      </c>
      <c r="D168" s="98" t="s">
        <v>263</v>
      </c>
      <c r="E168" s="99" t="s">
        <v>806</v>
      </c>
      <c r="F168" s="98" t="s">
        <v>19</v>
      </c>
      <c r="G168" s="99" t="s">
        <v>53</v>
      </c>
      <c r="H168" s="99" t="s">
        <v>807</v>
      </c>
      <c r="I168" s="186">
        <v>8.23</v>
      </c>
      <c r="J168" s="257" t="s">
        <v>27</v>
      </c>
      <c r="K168" s="258" t="s">
        <v>39</v>
      </c>
      <c r="L168" s="258" t="s">
        <v>681</v>
      </c>
      <c r="M168" s="260" t="s">
        <v>780</v>
      </c>
      <c r="N168" s="98" t="s">
        <v>284</v>
      </c>
      <c r="O168" s="183" t="s">
        <v>767</v>
      </c>
      <c r="P168" s="254"/>
      <c r="Q168" s="259" t="s">
        <v>808</v>
      </c>
    </row>
    <row r="169" s="230" customFormat="1" ht="33.75" spans="1:17">
      <c r="A169" s="98">
        <f t="shared" si="4"/>
        <v>161</v>
      </c>
      <c r="B169" s="98" t="s">
        <v>21</v>
      </c>
      <c r="C169" s="98" t="s">
        <v>22</v>
      </c>
      <c r="D169" s="98" t="s">
        <v>263</v>
      </c>
      <c r="E169" s="99" t="s">
        <v>809</v>
      </c>
      <c r="F169" s="98" t="s">
        <v>19</v>
      </c>
      <c r="G169" s="99" t="s">
        <v>53</v>
      </c>
      <c r="H169" s="99" t="s">
        <v>810</v>
      </c>
      <c r="I169" s="186">
        <v>26.9</v>
      </c>
      <c r="J169" s="257" t="s">
        <v>27</v>
      </c>
      <c r="K169" s="258" t="s">
        <v>39</v>
      </c>
      <c r="L169" s="258" t="s">
        <v>681</v>
      </c>
      <c r="M169" s="260" t="s">
        <v>780</v>
      </c>
      <c r="N169" s="98" t="s">
        <v>284</v>
      </c>
      <c r="O169" s="183" t="s">
        <v>767</v>
      </c>
      <c r="P169" s="254"/>
      <c r="Q169" s="259" t="s">
        <v>811</v>
      </c>
    </row>
    <row r="170" s="230" customFormat="1" ht="33.75" spans="1:17">
      <c r="A170" s="98">
        <f t="shared" si="4"/>
        <v>162</v>
      </c>
      <c r="B170" s="98" t="s">
        <v>21</v>
      </c>
      <c r="C170" s="98" t="s">
        <v>22</v>
      </c>
      <c r="D170" s="98" t="s">
        <v>263</v>
      </c>
      <c r="E170" s="99" t="s">
        <v>812</v>
      </c>
      <c r="F170" s="98" t="s">
        <v>19</v>
      </c>
      <c r="G170" s="99" t="s">
        <v>53</v>
      </c>
      <c r="H170" s="99" t="s">
        <v>813</v>
      </c>
      <c r="I170" s="186">
        <v>25.89</v>
      </c>
      <c r="J170" s="257" t="s">
        <v>27</v>
      </c>
      <c r="K170" s="258" t="s">
        <v>39</v>
      </c>
      <c r="L170" s="258" t="s">
        <v>681</v>
      </c>
      <c r="M170" s="260" t="s">
        <v>780</v>
      </c>
      <c r="N170" s="98" t="s">
        <v>284</v>
      </c>
      <c r="O170" s="183" t="s">
        <v>767</v>
      </c>
      <c r="P170" s="254"/>
      <c r="Q170" s="259" t="s">
        <v>814</v>
      </c>
    </row>
    <row r="171" s="230" customFormat="1" ht="33.75" spans="1:17">
      <c r="A171" s="98">
        <f t="shared" si="4"/>
        <v>163</v>
      </c>
      <c r="B171" s="98" t="s">
        <v>21</v>
      </c>
      <c r="C171" s="98" t="s">
        <v>22</v>
      </c>
      <c r="D171" s="98" t="s">
        <v>263</v>
      </c>
      <c r="E171" s="99" t="s">
        <v>815</v>
      </c>
      <c r="F171" s="98" t="s">
        <v>19</v>
      </c>
      <c r="G171" s="99" t="s">
        <v>53</v>
      </c>
      <c r="H171" s="99" t="s">
        <v>816</v>
      </c>
      <c r="I171" s="186">
        <v>26.34</v>
      </c>
      <c r="J171" s="257" t="s">
        <v>27</v>
      </c>
      <c r="K171" s="258" t="s">
        <v>39</v>
      </c>
      <c r="L171" s="258" t="s">
        <v>681</v>
      </c>
      <c r="M171" s="260" t="s">
        <v>780</v>
      </c>
      <c r="N171" s="98" t="s">
        <v>284</v>
      </c>
      <c r="O171" s="183" t="s">
        <v>767</v>
      </c>
      <c r="P171" s="254"/>
      <c r="Q171" s="259" t="s">
        <v>817</v>
      </c>
    </row>
    <row r="172" s="230" customFormat="1" ht="45" spans="1:17">
      <c r="A172" s="98">
        <f t="shared" si="4"/>
        <v>164</v>
      </c>
      <c r="B172" s="98" t="s">
        <v>21</v>
      </c>
      <c r="C172" s="98" t="s">
        <v>22</v>
      </c>
      <c r="D172" s="98" t="s">
        <v>263</v>
      </c>
      <c r="E172" s="99" t="s">
        <v>227</v>
      </c>
      <c r="F172" s="98" t="s">
        <v>19</v>
      </c>
      <c r="G172" s="99" t="s">
        <v>53</v>
      </c>
      <c r="H172" s="99" t="s">
        <v>818</v>
      </c>
      <c r="I172" s="186">
        <v>57.81</v>
      </c>
      <c r="J172" s="257" t="s">
        <v>27</v>
      </c>
      <c r="K172" s="258" t="s">
        <v>39</v>
      </c>
      <c r="L172" s="258" t="s">
        <v>681</v>
      </c>
      <c r="M172" s="260" t="s">
        <v>780</v>
      </c>
      <c r="N172" s="98" t="s">
        <v>284</v>
      </c>
      <c r="O172" s="183" t="s">
        <v>767</v>
      </c>
      <c r="P172" s="254"/>
      <c r="Q172" s="259" t="s">
        <v>819</v>
      </c>
    </row>
    <row r="173" s="230" customFormat="1" ht="33.75" spans="1:17">
      <c r="A173" s="98">
        <f t="shared" si="4"/>
        <v>165</v>
      </c>
      <c r="B173" s="98" t="s">
        <v>21</v>
      </c>
      <c r="C173" s="98" t="s">
        <v>22</v>
      </c>
      <c r="D173" s="98" t="s">
        <v>263</v>
      </c>
      <c r="E173" s="99" t="s">
        <v>820</v>
      </c>
      <c r="F173" s="98" t="s">
        <v>19</v>
      </c>
      <c r="G173" s="99" t="s">
        <v>53</v>
      </c>
      <c r="H173" s="99" t="s">
        <v>821</v>
      </c>
      <c r="I173" s="186">
        <v>12.99</v>
      </c>
      <c r="J173" s="257" t="s">
        <v>27</v>
      </c>
      <c r="K173" s="258" t="s">
        <v>39</v>
      </c>
      <c r="L173" s="258" t="s">
        <v>681</v>
      </c>
      <c r="M173" s="260" t="s">
        <v>780</v>
      </c>
      <c r="N173" s="98" t="s">
        <v>284</v>
      </c>
      <c r="O173" s="183" t="s">
        <v>767</v>
      </c>
      <c r="P173" s="254"/>
      <c r="Q173" s="259" t="s">
        <v>822</v>
      </c>
    </row>
    <row r="174" s="230" customFormat="1" ht="33.75" spans="1:17">
      <c r="A174" s="98">
        <f t="shared" si="4"/>
        <v>166</v>
      </c>
      <c r="B174" s="98" t="s">
        <v>21</v>
      </c>
      <c r="C174" s="98" t="s">
        <v>22</v>
      </c>
      <c r="D174" s="98" t="s">
        <v>263</v>
      </c>
      <c r="E174" s="99" t="s">
        <v>823</v>
      </c>
      <c r="F174" s="98" t="s">
        <v>19</v>
      </c>
      <c r="G174" s="99" t="s">
        <v>53</v>
      </c>
      <c r="H174" s="99" t="s">
        <v>824</v>
      </c>
      <c r="I174" s="186">
        <v>8.37</v>
      </c>
      <c r="J174" s="257" t="s">
        <v>27</v>
      </c>
      <c r="K174" s="258" t="s">
        <v>39</v>
      </c>
      <c r="L174" s="258" t="s">
        <v>681</v>
      </c>
      <c r="M174" s="260" t="s">
        <v>780</v>
      </c>
      <c r="N174" s="98" t="s">
        <v>284</v>
      </c>
      <c r="O174" s="183" t="s">
        <v>767</v>
      </c>
      <c r="P174" s="254"/>
      <c r="Q174" s="259" t="s">
        <v>825</v>
      </c>
    </row>
    <row r="175" s="230" customFormat="1" ht="33.75" spans="1:17">
      <c r="A175" s="98">
        <f t="shared" si="4"/>
        <v>167</v>
      </c>
      <c r="B175" s="98" t="s">
        <v>21</v>
      </c>
      <c r="C175" s="98" t="s">
        <v>22</v>
      </c>
      <c r="D175" s="98" t="s">
        <v>263</v>
      </c>
      <c r="E175" s="99" t="s">
        <v>592</v>
      </c>
      <c r="F175" s="98" t="s">
        <v>19</v>
      </c>
      <c r="G175" s="99" t="s">
        <v>53</v>
      </c>
      <c r="H175" s="99" t="s">
        <v>826</v>
      </c>
      <c r="I175" s="186">
        <v>1.33</v>
      </c>
      <c r="J175" s="257" t="s">
        <v>27</v>
      </c>
      <c r="K175" s="258" t="s">
        <v>39</v>
      </c>
      <c r="L175" s="258" t="s">
        <v>681</v>
      </c>
      <c r="M175" s="260" t="s">
        <v>780</v>
      </c>
      <c r="N175" s="98" t="s">
        <v>284</v>
      </c>
      <c r="O175" s="183" t="s">
        <v>767</v>
      </c>
      <c r="P175" s="254"/>
      <c r="Q175" s="259" t="s">
        <v>827</v>
      </c>
    </row>
    <row r="176" s="230" customFormat="1" ht="33.75" spans="1:17">
      <c r="A176" s="98">
        <f t="shared" si="4"/>
        <v>168</v>
      </c>
      <c r="B176" s="98" t="s">
        <v>21</v>
      </c>
      <c r="C176" s="98" t="s">
        <v>22</v>
      </c>
      <c r="D176" s="98" t="s">
        <v>263</v>
      </c>
      <c r="E176" s="99" t="s">
        <v>601</v>
      </c>
      <c r="F176" s="98" t="s">
        <v>19</v>
      </c>
      <c r="G176" s="99" t="s">
        <v>53</v>
      </c>
      <c r="H176" s="99" t="s">
        <v>828</v>
      </c>
      <c r="I176" s="186">
        <v>13.55</v>
      </c>
      <c r="J176" s="257" t="s">
        <v>27</v>
      </c>
      <c r="K176" s="258" t="s">
        <v>39</v>
      </c>
      <c r="L176" s="258" t="s">
        <v>681</v>
      </c>
      <c r="M176" s="260" t="s">
        <v>780</v>
      </c>
      <c r="N176" s="98" t="s">
        <v>284</v>
      </c>
      <c r="O176" s="183" t="s">
        <v>767</v>
      </c>
      <c r="P176" s="254"/>
      <c r="Q176" s="259" t="s">
        <v>829</v>
      </c>
    </row>
    <row r="177" s="230" customFormat="1" ht="33.75" spans="1:17">
      <c r="A177" s="98">
        <f t="shared" si="4"/>
        <v>169</v>
      </c>
      <c r="B177" s="98" t="s">
        <v>21</v>
      </c>
      <c r="C177" s="98" t="s">
        <v>22</v>
      </c>
      <c r="D177" s="98" t="s">
        <v>263</v>
      </c>
      <c r="E177" s="99" t="s">
        <v>830</v>
      </c>
      <c r="F177" s="98" t="s">
        <v>19</v>
      </c>
      <c r="G177" s="99" t="s">
        <v>53</v>
      </c>
      <c r="H177" s="99" t="s">
        <v>831</v>
      </c>
      <c r="I177" s="186">
        <v>71.91</v>
      </c>
      <c r="J177" s="257" t="s">
        <v>27</v>
      </c>
      <c r="K177" s="258" t="s">
        <v>39</v>
      </c>
      <c r="L177" s="258" t="s">
        <v>681</v>
      </c>
      <c r="M177" s="260" t="s">
        <v>780</v>
      </c>
      <c r="N177" s="98" t="s">
        <v>284</v>
      </c>
      <c r="O177" s="183" t="s">
        <v>767</v>
      </c>
      <c r="P177" s="254"/>
      <c r="Q177" s="259" t="s">
        <v>832</v>
      </c>
    </row>
    <row r="178" s="230" customFormat="1" ht="33.75" spans="1:17">
      <c r="A178" s="98">
        <f t="shared" si="4"/>
        <v>170</v>
      </c>
      <c r="B178" s="98" t="s">
        <v>21</v>
      </c>
      <c r="C178" s="98" t="s">
        <v>22</v>
      </c>
      <c r="D178" s="98" t="s">
        <v>263</v>
      </c>
      <c r="E178" s="99" t="s">
        <v>833</v>
      </c>
      <c r="F178" s="98" t="s">
        <v>19</v>
      </c>
      <c r="G178" s="99" t="s">
        <v>53</v>
      </c>
      <c r="H178" s="99" t="s">
        <v>834</v>
      </c>
      <c r="I178" s="186">
        <v>25.64</v>
      </c>
      <c r="J178" s="257" t="s">
        <v>27</v>
      </c>
      <c r="K178" s="258" t="s">
        <v>39</v>
      </c>
      <c r="L178" s="258" t="s">
        <v>681</v>
      </c>
      <c r="M178" s="260" t="s">
        <v>780</v>
      </c>
      <c r="N178" s="98" t="s">
        <v>284</v>
      </c>
      <c r="O178" s="183" t="s">
        <v>767</v>
      </c>
      <c r="P178" s="254"/>
      <c r="Q178" s="259" t="s">
        <v>835</v>
      </c>
    </row>
    <row r="179" s="230" customFormat="1" ht="33.75" spans="1:17">
      <c r="A179" s="98">
        <f t="shared" si="4"/>
        <v>171</v>
      </c>
      <c r="B179" s="98" t="s">
        <v>21</v>
      </c>
      <c r="C179" s="98" t="s">
        <v>22</v>
      </c>
      <c r="D179" s="98" t="s">
        <v>263</v>
      </c>
      <c r="E179" s="99" t="s">
        <v>836</v>
      </c>
      <c r="F179" s="98" t="s">
        <v>19</v>
      </c>
      <c r="G179" s="99" t="s">
        <v>53</v>
      </c>
      <c r="H179" s="99" t="s">
        <v>837</v>
      </c>
      <c r="I179" s="186">
        <v>4.6</v>
      </c>
      <c r="J179" s="257" t="s">
        <v>27</v>
      </c>
      <c r="K179" s="258" t="s">
        <v>39</v>
      </c>
      <c r="L179" s="258" t="s">
        <v>681</v>
      </c>
      <c r="M179" s="260" t="s">
        <v>780</v>
      </c>
      <c r="N179" s="98" t="s">
        <v>284</v>
      </c>
      <c r="O179" s="183" t="s">
        <v>767</v>
      </c>
      <c r="P179" s="254"/>
      <c r="Q179" s="259" t="s">
        <v>838</v>
      </c>
    </row>
    <row r="180" s="230" customFormat="1" ht="33.75" spans="1:17">
      <c r="A180" s="98">
        <f t="shared" si="4"/>
        <v>172</v>
      </c>
      <c r="B180" s="98" t="s">
        <v>21</v>
      </c>
      <c r="C180" s="98" t="s">
        <v>22</v>
      </c>
      <c r="D180" s="98" t="s">
        <v>263</v>
      </c>
      <c r="E180" s="99" t="s">
        <v>839</v>
      </c>
      <c r="F180" s="98" t="s">
        <v>19</v>
      </c>
      <c r="G180" s="99" t="s">
        <v>53</v>
      </c>
      <c r="H180" s="99" t="s">
        <v>840</v>
      </c>
      <c r="I180" s="186">
        <v>16.11</v>
      </c>
      <c r="J180" s="257" t="s">
        <v>27</v>
      </c>
      <c r="K180" s="258" t="s">
        <v>39</v>
      </c>
      <c r="L180" s="258" t="s">
        <v>681</v>
      </c>
      <c r="M180" s="260" t="s">
        <v>780</v>
      </c>
      <c r="N180" s="98" t="s">
        <v>284</v>
      </c>
      <c r="O180" s="183" t="s">
        <v>767</v>
      </c>
      <c r="P180" s="254"/>
      <c r="Q180" s="259" t="s">
        <v>841</v>
      </c>
    </row>
    <row r="181" s="230" customFormat="1" ht="33.75" spans="1:17">
      <c r="A181" s="98">
        <f t="shared" si="4"/>
        <v>173</v>
      </c>
      <c r="B181" s="98" t="s">
        <v>21</v>
      </c>
      <c r="C181" s="98" t="s">
        <v>22</v>
      </c>
      <c r="D181" s="98" t="s">
        <v>263</v>
      </c>
      <c r="E181" s="99" t="s">
        <v>676</v>
      </c>
      <c r="F181" s="98" t="s">
        <v>19</v>
      </c>
      <c r="G181" s="99" t="s">
        <v>53</v>
      </c>
      <c r="H181" s="99" t="s">
        <v>842</v>
      </c>
      <c r="I181" s="186">
        <v>11.84</v>
      </c>
      <c r="J181" s="257" t="s">
        <v>27</v>
      </c>
      <c r="K181" s="258" t="s">
        <v>39</v>
      </c>
      <c r="L181" s="258" t="s">
        <v>681</v>
      </c>
      <c r="M181" s="260" t="s">
        <v>780</v>
      </c>
      <c r="N181" s="98" t="s">
        <v>284</v>
      </c>
      <c r="O181" s="183" t="s">
        <v>767</v>
      </c>
      <c r="P181" s="254"/>
      <c r="Q181" s="259" t="s">
        <v>843</v>
      </c>
    </row>
    <row r="182" s="230" customFormat="1" ht="33.75" spans="1:17">
      <c r="A182" s="98">
        <f t="shared" si="4"/>
        <v>174</v>
      </c>
      <c r="B182" s="98" t="s">
        <v>21</v>
      </c>
      <c r="C182" s="98" t="s">
        <v>22</v>
      </c>
      <c r="D182" s="98" t="s">
        <v>263</v>
      </c>
      <c r="E182" s="99" t="s">
        <v>844</v>
      </c>
      <c r="F182" s="98" t="s">
        <v>19</v>
      </c>
      <c r="G182" s="99" t="s">
        <v>53</v>
      </c>
      <c r="H182" s="99" t="s">
        <v>845</v>
      </c>
      <c r="I182" s="186">
        <v>14.42</v>
      </c>
      <c r="J182" s="257" t="s">
        <v>27</v>
      </c>
      <c r="K182" s="258" t="s">
        <v>39</v>
      </c>
      <c r="L182" s="258" t="s">
        <v>681</v>
      </c>
      <c r="M182" s="260" t="s">
        <v>780</v>
      </c>
      <c r="N182" s="98" t="s">
        <v>284</v>
      </c>
      <c r="O182" s="183" t="s">
        <v>767</v>
      </c>
      <c r="P182" s="254"/>
      <c r="Q182" s="259" t="s">
        <v>846</v>
      </c>
    </row>
    <row r="183" s="230" customFormat="1" ht="33.75" spans="1:17">
      <c r="A183" s="98">
        <f t="shared" si="4"/>
        <v>175</v>
      </c>
      <c r="B183" s="98" t="s">
        <v>21</v>
      </c>
      <c r="C183" s="98" t="s">
        <v>22</v>
      </c>
      <c r="D183" s="98" t="s">
        <v>263</v>
      </c>
      <c r="E183" s="99" t="s">
        <v>320</v>
      </c>
      <c r="F183" s="98" t="s">
        <v>19</v>
      </c>
      <c r="G183" s="99" t="s">
        <v>53</v>
      </c>
      <c r="H183" s="99" t="s">
        <v>847</v>
      </c>
      <c r="I183" s="186">
        <v>15.86</v>
      </c>
      <c r="J183" s="257" t="s">
        <v>27</v>
      </c>
      <c r="K183" s="258" t="s">
        <v>39</v>
      </c>
      <c r="L183" s="258" t="s">
        <v>681</v>
      </c>
      <c r="M183" s="260" t="s">
        <v>780</v>
      </c>
      <c r="N183" s="98" t="s">
        <v>284</v>
      </c>
      <c r="O183" s="183" t="s">
        <v>767</v>
      </c>
      <c r="P183" s="254"/>
      <c r="Q183" s="259" t="s">
        <v>848</v>
      </c>
    </row>
    <row r="184" s="230" customFormat="1" ht="33.75" spans="1:17">
      <c r="A184" s="98">
        <f t="shared" si="4"/>
        <v>176</v>
      </c>
      <c r="B184" s="98" t="s">
        <v>21</v>
      </c>
      <c r="C184" s="98" t="s">
        <v>22</v>
      </c>
      <c r="D184" s="98" t="s">
        <v>263</v>
      </c>
      <c r="E184" s="99" t="s">
        <v>338</v>
      </c>
      <c r="F184" s="98" t="s">
        <v>19</v>
      </c>
      <c r="G184" s="99" t="s">
        <v>53</v>
      </c>
      <c r="H184" s="99" t="s">
        <v>849</v>
      </c>
      <c r="I184" s="186">
        <v>53.72</v>
      </c>
      <c r="J184" s="257" t="s">
        <v>27</v>
      </c>
      <c r="K184" s="258" t="s">
        <v>39</v>
      </c>
      <c r="L184" s="258" t="s">
        <v>681</v>
      </c>
      <c r="M184" s="260" t="s">
        <v>780</v>
      </c>
      <c r="N184" s="98" t="s">
        <v>284</v>
      </c>
      <c r="O184" s="183" t="s">
        <v>767</v>
      </c>
      <c r="P184" s="254"/>
      <c r="Q184" s="259" t="s">
        <v>850</v>
      </c>
    </row>
    <row r="185" s="230" customFormat="1" ht="33.75" spans="1:17">
      <c r="A185" s="98">
        <f t="shared" si="4"/>
        <v>177</v>
      </c>
      <c r="B185" s="98" t="s">
        <v>21</v>
      </c>
      <c r="C185" s="98" t="s">
        <v>22</v>
      </c>
      <c r="D185" s="98" t="s">
        <v>263</v>
      </c>
      <c r="E185" s="99" t="s">
        <v>341</v>
      </c>
      <c r="F185" s="98" t="s">
        <v>19</v>
      </c>
      <c r="G185" s="99" t="s">
        <v>53</v>
      </c>
      <c r="H185" s="99" t="s">
        <v>851</v>
      </c>
      <c r="I185" s="186">
        <v>16.84</v>
      </c>
      <c r="J185" s="257" t="s">
        <v>27</v>
      </c>
      <c r="K185" s="258" t="s">
        <v>39</v>
      </c>
      <c r="L185" s="258" t="s">
        <v>681</v>
      </c>
      <c r="M185" s="260" t="s">
        <v>780</v>
      </c>
      <c r="N185" s="98" t="s">
        <v>284</v>
      </c>
      <c r="O185" s="183" t="s">
        <v>767</v>
      </c>
      <c r="P185" s="254"/>
      <c r="Q185" s="259" t="s">
        <v>852</v>
      </c>
    </row>
    <row r="186" s="230" customFormat="1" ht="33.75" spans="1:17">
      <c r="A186" s="98">
        <f t="shared" si="4"/>
        <v>178</v>
      </c>
      <c r="B186" s="98" t="s">
        <v>21</v>
      </c>
      <c r="C186" s="98" t="s">
        <v>22</v>
      </c>
      <c r="D186" s="98" t="s">
        <v>263</v>
      </c>
      <c r="E186" s="99" t="s">
        <v>853</v>
      </c>
      <c r="F186" s="98" t="s">
        <v>19</v>
      </c>
      <c r="G186" s="99" t="s">
        <v>53</v>
      </c>
      <c r="H186" s="99" t="s">
        <v>854</v>
      </c>
      <c r="I186" s="186">
        <v>31.93</v>
      </c>
      <c r="J186" s="257" t="s">
        <v>27</v>
      </c>
      <c r="K186" s="258" t="s">
        <v>39</v>
      </c>
      <c r="L186" s="258" t="s">
        <v>681</v>
      </c>
      <c r="M186" s="260" t="s">
        <v>780</v>
      </c>
      <c r="N186" s="98" t="s">
        <v>284</v>
      </c>
      <c r="O186" s="183" t="s">
        <v>767</v>
      </c>
      <c r="P186" s="254"/>
      <c r="Q186" s="259" t="s">
        <v>855</v>
      </c>
    </row>
    <row r="187" s="230" customFormat="1" ht="33.75" spans="1:17">
      <c r="A187" s="98">
        <f t="shared" si="4"/>
        <v>179</v>
      </c>
      <c r="B187" s="98" t="s">
        <v>21</v>
      </c>
      <c r="C187" s="98" t="s">
        <v>22</v>
      </c>
      <c r="D187" s="98" t="s">
        <v>263</v>
      </c>
      <c r="E187" s="99" t="s">
        <v>856</v>
      </c>
      <c r="F187" s="98" t="s">
        <v>19</v>
      </c>
      <c r="G187" s="99" t="s">
        <v>53</v>
      </c>
      <c r="H187" s="99" t="s">
        <v>857</v>
      </c>
      <c r="I187" s="186">
        <v>9.1</v>
      </c>
      <c r="J187" s="257" t="s">
        <v>27</v>
      </c>
      <c r="K187" s="258" t="s">
        <v>39</v>
      </c>
      <c r="L187" s="258" t="s">
        <v>681</v>
      </c>
      <c r="M187" s="260" t="s">
        <v>780</v>
      </c>
      <c r="N187" s="98" t="s">
        <v>284</v>
      </c>
      <c r="O187" s="183" t="s">
        <v>767</v>
      </c>
      <c r="P187" s="254"/>
      <c r="Q187" s="259" t="s">
        <v>858</v>
      </c>
    </row>
    <row r="188" s="230" customFormat="1" ht="33.75" spans="1:17">
      <c r="A188" s="98">
        <f t="shared" si="4"/>
        <v>180</v>
      </c>
      <c r="B188" s="98" t="s">
        <v>21</v>
      </c>
      <c r="C188" s="98" t="s">
        <v>22</v>
      </c>
      <c r="D188" s="98" t="s">
        <v>263</v>
      </c>
      <c r="E188" s="99" t="s">
        <v>859</v>
      </c>
      <c r="F188" s="98" t="s">
        <v>19</v>
      </c>
      <c r="G188" s="99" t="s">
        <v>53</v>
      </c>
      <c r="H188" s="99" t="s">
        <v>860</v>
      </c>
      <c r="I188" s="186">
        <v>13.44</v>
      </c>
      <c r="J188" s="257" t="s">
        <v>27</v>
      </c>
      <c r="K188" s="258" t="s">
        <v>39</v>
      </c>
      <c r="L188" s="258" t="s">
        <v>681</v>
      </c>
      <c r="M188" s="260" t="s">
        <v>780</v>
      </c>
      <c r="N188" s="98" t="s">
        <v>284</v>
      </c>
      <c r="O188" s="183" t="s">
        <v>767</v>
      </c>
      <c r="P188" s="254"/>
      <c r="Q188" s="259" t="s">
        <v>861</v>
      </c>
    </row>
    <row r="189" s="230" customFormat="1" ht="33.75" spans="1:17">
      <c r="A189" s="98">
        <f t="shared" si="4"/>
        <v>181</v>
      </c>
      <c r="B189" s="98" t="s">
        <v>21</v>
      </c>
      <c r="C189" s="98" t="s">
        <v>22</v>
      </c>
      <c r="D189" s="98" t="s">
        <v>263</v>
      </c>
      <c r="E189" s="99" t="s">
        <v>663</v>
      </c>
      <c r="F189" s="98" t="s">
        <v>19</v>
      </c>
      <c r="G189" s="99" t="s">
        <v>53</v>
      </c>
      <c r="H189" s="99" t="s">
        <v>862</v>
      </c>
      <c r="I189" s="186">
        <v>47.17</v>
      </c>
      <c r="J189" s="257" t="s">
        <v>27</v>
      </c>
      <c r="K189" s="258" t="s">
        <v>39</v>
      </c>
      <c r="L189" s="258" t="s">
        <v>681</v>
      </c>
      <c r="M189" s="260" t="s">
        <v>780</v>
      </c>
      <c r="N189" s="98" t="s">
        <v>284</v>
      </c>
      <c r="O189" s="183" t="s">
        <v>767</v>
      </c>
      <c r="P189" s="254"/>
      <c r="Q189" s="259" t="s">
        <v>863</v>
      </c>
    </row>
    <row r="190" s="230" customFormat="1" ht="45" spans="1:17">
      <c r="A190" s="98">
        <f t="shared" si="4"/>
        <v>182</v>
      </c>
      <c r="B190" s="98" t="s">
        <v>21</v>
      </c>
      <c r="C190" s="98" t="s">
        <v>22</v>
      </c>
      <c r="D190" s="98" t="s">
        <v>263</v>
      </c>
      <c r="E190" s="99" t="s">
        <v>864</v>
      </c>
      <c r="F190" s="98" t="s">
        <v>19</v>
      </c>
      <c r="G190" s="99" t="s">
        <v>53</v>
      </c>
      <c r="H190" s="99" t="s">
        <v>865</v>
      </c>
      <c r="I190" s="186">
        <v>33.75</v>
      </c>
      <c r="J190" s="257" t="s">
        <v>27</v>
      </c>
      <c r="K190" s="258" t="s">
        <v>39</v>
      </c>
      <c r="L190" s="258" t="s">
        <v>681</v>
      </c>
      <c r="M190" s="260" t="s">
        <v>780</v>
      </c>
      <c r="N190" s="98" t="s">
        <v>284</v>
      </c>
      <c r="O190" s="183" t="s">
        <v>767</v>
      </c>
      <c r="P190" s="254"/>
      <c r="Q190" s="259" t="s">
        <v>866</v>
      </c>
    </row>
    <row r="191" s="230" customFormat="1" ht="33.75" spans="1:17">
      <c r="A191" s="98">
        <f t="shared" si="4"/>
        <v>183</v>
      </c>
      <c r="B191" s="98" t="s">
        <v>21</v>
      </c>
      <c r="C191" s="98" t="s">
        <v>22</v>
      </c>
      <c r="D191" s="98" t="s">
        <v>263</v>
      </c>
      <c r="E191" s="99" t="s">
        <v>867</v>
      </c>
      <c r="F191" s="98" t="s">
        <v>19</v>
      </c>
      <c r="G191" s="99" t="s">
        <v>53</v>
      </c>
      <c r="H191" s="99" t="s">
        <v>868</v>
      </c>
      <c r="I191" s="186">
        <v>3.46</v>
      </c>
      <c r="J191" s="257" t="s">
        <v>27</v>
      </c>
      <c r="K191" s="258" t="s">
        <v>39</v>
      </c>
      <c r="L191" s="258" t="s">
        <v>681</v>
      </c>
      <c r="M191" s="260" t="s">
        <v>780</v>
      </c>
      <c r="N191" s="98" t="s">
        <v>284</v>
      </c>
      <c r="O191" s="183" t="s">
        <v>767</v>
      </c>
      <c r="P191" s="254"/>
      <c r="Q191" s="259" t="s">
        <v>869</v>
      </c>
    </row>
    <row r="192" s="230" customFormat="1" ht="42" spans="1:17">
      <c r="A192" s="98">
        <f t="shared" si="4"/>
        <v>184</v>
      </c>
      <c r="B192" s="98" t="s">
        <v>21</v>
      </c>
      <c r="C192" s="98" t="s">
        <v>22</v>
      </c>
      <c r="D192" s="98" t="s">
        <v>263</v>
      </c>
      <c r="E192" s="99" t="s">
        <v>36</v>
      </c>
      <c r="F192" s="98" t="s">
        <v>19</v>
      </c>
      <c r="G192" s="99" t="s">
        <v>53</v>
      </c>
      <c r="H192" s="179" t="s">
        <v>870</v>
      </c>
      <c r="I192" s="186">
        <v>116.37</v>
      </c>
      <c r="J192" s="257" t="s">
        <v>27</v>
      </c>
      <c r="K192" s="258" t="s">
        <v>39</v>
      </c>
      <c r="L192" s="258" t="s">
        <v>681</v>
      </c>
      <c r="M192" s="260" t="s">
        <v>871</v>
      </c>
      <c r="N192" s="98" t="s">
        <v>872</v>
      </c>
      <c r="O192" s="176" t="s">
        <v>873</v>
      </c>
      <c r="P192" s="254"/>
      <c r="Q192" s="259" t="s">
        <v>874</v>
      </c>
    </row>
    <row r="193" s="71" customFormat="1" ht="24" customHeight="1" spans="1:17">
      <c r="A193" s="243" t="s">
        <v>58</v>
      </c>
      <c r="B193" s="244" t="s">
        <v>875</v>
      </c>
      <c r="C193" s="247"/>
      <c r="D193" s="123"/>
      <c r="E193" s="136"/>
      <c r="F193" s="248"/>
      <c r="G193" s="136"/>
      <c r="H193" s="136"/>
      <c r="I193" s="110">
        <f>SUM(I194:I205)</f>
        <v>340</v>
      </c>
      <c r="J193" s="255"/>
      <c r="K193" s="256"/>
      <c r="L193" s="256"/>
      <c r="M193" s="136"/>
      <c r="N193" s="183" t="s">
        <v>62</v>
      </c>
      <c r="O193" s="183" t="s">
        <v>63</v>
      </c>
      <c r="P193" s="115" t="s">
        <v>876</v>
      </c>
      <c r="Q193" s="259" t="s">
        <v>877</v>
      </c>
    </row>
    <row r="194" s="231" customFormat="1" ht="45" spans="1:17">
      <c r="A194" s="98">
        <f t="shared" ref="A194:A205" si="5">ROW()-9</f>
        <v>185</v>
      </c>
      <c r="B194" s="175" t="s">
        <v>878</v>
      </c>
      <c r="C194" s="175" t="s">
        <v>879</v>
      </c>
      <c r="D194" s="175" t="s">
        <v>880</v>
      </c>
      <c r="E194" s="188" t="s">
        <v>881</v>
      </c>
      <c r="F194" s="175" t="s">
        <v>19</v>
      </c>
      <c r="G194" s="188" t="s">
        <v>882</v>
      </c>
      <c r="H194" s="188" t="s">
        <v>883</v>
      </c>
      <c r="I194" s="186">
        <v>50</v>
      </c>
      <c r="J194" s="98" t="s">
        <v>27</v>
      </c>
      <c r="K194" s="183" t="s">
        <v>884</v>
      </c>
      <c r="L194" s="183" t="s">
        <v>885</v>
      </c>
      <c r="M194" s="188" t="s">
        <v>886</v>
      </c>
      <c r="N194" s="183" t="s">
        <v>887</v>
      </c>
      <c r="O194" s="183" t="s">
        <v>888</v>
      </c>
      <c r="P194" s="263"/>
      <c r="Q194" s="259" t="s">
        <v>889</v>
      </c>
    </row>
    <row r="195" s="70" customFormat="1" ht="33.75" spans="1:17">
      <c r="A195" s="98">
        <f t="shared" si="5"/>
        <v>186</v>
      </c>
      <c r="B195" s="175" t="s">
        <v>878</v>
      </c>
      <c r="C195" s="175" t="s">
        <v>879</v>
      </c>
      <c r="D195" s="175" t="s">
        <v>890</v>
      </c>
      <c r="E195" s="188" t="s">
        <v>891</v>
      </c>
      <c r="F195" s="175" t="s">
        <v>19</v>
      </c>
      <c r="G195" s="188" t="s">
        <v>892</v>
      </c>
      <c r="H195" s="188" t="s">
        <v>893</v>
      </c>
      <c r="I195" s="186">
        <v>122</v>
      </c>
      <c r="J195" s="98" t="s">
        <v>27</v>
      </c>
      <c r="K195" s="183" t="s">
        <v>894</v>
      </c>
      <c r="L195" s="183" t="s">
        <v>29</v>
      </c>
      <c r="M195" s="188" t="s">
        <v>895</v>
      </c>
      <c r="N195" s="183" t="s">
        <v>896</v>
      </c>
      <c r="O195" s="183" t="s">
        <v>897</v>
      </c>
      <c r="P195" s="263"/>
      <c r="Q195" s="259" t="s">
        <v>898</v>
      </c>
    </row>
    <row r="196" s="70" customFormat="1" ht="45" spans="1:17">
      <c r="A196" s="98">
        <f t="shared" si="5"/>
        <v>187</v>
      </c>
      <c r="B196" s="175" t="s">
        <v>878</v>
      </c>
      <c r="C196" s="175" t="s">
        <v>879</v>
      </c>
      <c r="D196" s="175" t="s">
        <v>899</v>
      </c>
      <c r="E196" s="188" t="s">
        <v>488</v>
      </c>
      <c r="F196" s="175" t="s">
        <v>19</v>
      </c>
      <c r="G196" s="188" t="s">
        <v>37</v>
      </c>
      <c r="H196" s="188" t="s">
        <v>900</v>
      </c>
      <c r="I196" s="186">
        <v>20</v>
      </c>
      <c r="J196" s="98" t="s">
        <v>27</v>
      </c>
      <c r="K196" s="183" t="s">
        <v>28</v>
      </c>
      <c r="L196" s="183" t="s">
        <v>29</v>
      </c>
      <c r="M196" s="188" t="s">
        <v>901</v>
      </c>
      <c r="N196" s="183" t="s">
        <v>902</v>
      </c>
      <c r="O196" s="183" t="s">
        <v>903</v>
      </c>
      <c r="P196" s="263"/>
      <c r="Q196" s="259" t="s">
        <v>904</v>
      </c>
    </row>
    <row r="197" s="70" customFormat="1" ht="33.75" spans="1:17">
      <c r="A197" s="98">
        <f t="shared" si="5"/>
        <v>188</v>
      </c>
      <c r="B197" s="175" t="s">
        <v>878</v>
      </c>
      <c r="C197" s="175" t="s">
        <v>879</v>
      </c>
      <c r="D197" s="175" t="s">
        <v>905</v>
      </c>
      <c r="E197" s="188" t="s">
        <v>788</v>
      </c>
      <c r="F197" s="175" t="s">
        <v>19</v>
      </c>
      <c r="G197" s="188" t="s">
        <v>906</v>
      </c>
      <c r="H197" s="188" t="s">
        <v>907</v>
      </c>
      <c r="I197" s="186">
        <v>20</v>
      </c>
      <c r="J197" s="98" t="s">
        <v>27</v>
      </c>
      <c r="K197" s="183" t="s">
        <v>884</v>
      </c>
      <c r="L197" s="183" t="s">
        <v>29</v>
      </c>
      <c r="M197" s="188" t="s">
        <v>908</v>
      </c>
      <c r="N197" s="183" t="s">
        <v>909</v>
      </c>
      <c r="O197" s="183" t="s">
        <v>910</v>
      </c>
      <c r="P197" s="263"/>
      <c r="Q197" s="259" t="s">
        <v>911</v>
      </c>
    </row>
    <row r="198" s="70" customFormat="1" ht="33.75" spans="1:17">
      <c r="A198" s="98">
        <f t="shared" si="5"/>
        <v>189</v>
      </c>
      <c r="B198" s="175" t="s">
        <v>878</v>
      </c>
      <c r="C198" s="175" t="s">
        <v>879</v>
      </c>
      <c r="D198" s="175" t="s">
        <v>912</v>
      </c>
      <c r="E198" s="188" t="s">
        <v>913</v>
      </c>
      <c r="F198" s="175" t="s">
        <v>19</v>
      </c>
      <c r="G198" s="188" t="s">
        <v>914</v>
      </c>
      <c r="H198" s="261" t="s">
        <v>915</v>
      </c>
      <c r="I198" s="186">
        <v>15</v>
      </c>
      <c r="J198" s="98" t="s">
        <v>27</v>
      </c>
      <c r="K198" s="183" t="s">
        <v>916</v>
      </c>
      <c r="L198" s="183" t="s">
        <v>894</v>
      </c>
      <c r="M198" s="188" t="s">
        <v>917</v>
      </c>
      <c r="N198" s="183" t="s">
        <v>918</v>
      </c>
      <c r="O198" s="183" t="s">
        <v>919</v>
      </c>
      <c r="P198" s="263"/>
      <c r="Q198" s="259" t="s">
        <v>920</v>
      </c>
    </row>
    <row r="199" s="70" customFormat="1" ht="33.75" spans="1:17">
      <c r="A199" s="98">
        <f t="shared" si="5"/>
        <v>190</v>
      </c>
      <c r="B199" s="175" t="s">
        <v>878</v>
      </c>
      <c r="C199" s="175" t="s">
        <v>879</v>
      </c>
      <c r="D199" s="175" t="s">
        <v>912</v>
      </c>
      <c r="E199" s="188" t="s">
        <v>921</v>
      </c>
      <c r="F199" s="175" t="s">
        <v>19</v>
      </c>
      <c r="G199" s="188" t="s">
        <v>922</v>
      </c>
      <c r="H199" s="261" t="s">
        <v>923</v>
      </c>
      <c r="I199" s="186">
        <v>15</v>
      </c>
      <c r="J199" s="98" t="s">
        <v>27</v>
      </c>
      <c r="K199" s="183" t="s">
        <v>916</v>
      </c>
      <c r="L199" s="183" t="s">
        <v>924</v>
      </c>
      <c r="M199" s="188" t="s">
        <v>925</v>
      </c>
      <c r="N199" s="183" t="s">
        <v>926</v>
      </c>
      <c r="O199" s="183" t="s">
        <v>926</v>
      </c>
      <c r="P199" s="263"/>
      <c r="Q199" s="259" t="s">
        <v>927</v>
      </c>
    </row>
    <row r="200" s="70" customFormat="1" ht="33.75" spans="1:17">
      <c r="A200" s="98">
        <f t="shared" si="5"/>
        <v>191</v>
      </c>
      <c r="B200" s="175" t="s">
        <v>878</v>
      </c>
      <c r="C200" s="175" t="s">
        <v>879</v>
      </c>
      <c r="D200" s="175" t="s">
        <v>928</v>
      </c>
      <c r="E200" s="188" t="s">
        <v>929</v>
      </c>
      <c r="F200" s="175" t="s">
        <v>19</v>
      </c>
      <c r="G200" s="188" t="s">
        <v>930</v>
      </c>
      <c r="H200" s="188" t="s">
        <v>931</v>
      </c>
      <c r="I200" s="186">
        <v>15</v>
      </c>
      <c r="J200" s="98" t="s">
        <v>27</v>
      </c>
      <c r="K200" s="183" t="s">
        <v>932</v>
      </c>
      <c r="L200" s="183" t="s">
        <v>29</v>
      </c>
      <c r="M200" s="188" t="s">
        <v>933</v>
      </c>
      <c r="N200" s="183" t="s">
        <v>934</v>
      </c>
      <c r="O200" s="183" t="s">
        <v>935</v>
      </c>
      <c r="P200" s="263"/>
      <c r="Q200" s="259" t="s">
        <v>936</v>
      </c>
    </row>
    <row r="201" s="70" customFormat="1" ht="33.75" spans="1:17">
      <c r="A201" s="98">
        <f t="shared" si="5"/>
        <v>192</v>
      </c>
      <c r="B201" s="175" t="s">
        <v>878</v>
      </c>
      <c r="C201" s="175" t="s">
        <v>879</v>
      </c>
      <c r="D201" s="175" t="s">
        <v>937</v>
      </c>
      <c r="E201" s="188" t="s">
        <v>938</v>
      </c>
      <c r="F201" s="175" t="s">
        <v>19</v>
      </c>
      <c r="G201" s="188" t="s">
        <v>939</v>
      </c>
      <c r="H201" s="188" t="s">
        <v>940</v>
      </c>
      <c r="I201" s="186">
        <v>20</v>
      </c>
      <c r="J201" s="98" t="s">
        <v>27</v>
      </c>
      <c r="K201" s="183" t="s">
        <v>941</v>
      </c>
      <c r="L201" s="183" t="s">
        <v>942</v>
      </c>
      <c r="M201" s="188" t="s">
        <v>943</v>
      </c>
      <c r="N201" s="183" t="s">
        <v>944</v>
      </c>
      <c r="O201" s="183" t="s">
        <v>945</v>
      </c>
      <c r="P201" s="263"/>
      <c r="Q201" s="259" t="s">
        <v>946</v>
      </c>
    </row>
    <row r="202" s="70" customFormat="1" ht="33.75" spans="1:17">
      <c r="A202" s="98">
        <f t="shared" si="5"/>
        <v>193</v>
      </c>
      <c r="B202" s="175" t="s">
        <v>878</v>
      </c>
      <c r="C202" s="175" t="s">
        <v>879</v>
      </c>
      <c r="D202" s="175" t="s">
        <v>937</v>
      </c>
      <c r="E202" s="188" t="s">
        <v>947</v>
      </c>
      <c r="F202" s="175" t="s">
        <v>19</v>
      </c>
      <c r="G202" s="188" t="s">
        <v>948</v>
      </c>
      <c r="H202" s="188" t="s">
        <v>949</v>
      </c>
      <c r="I202" s="186">
        <v>20</v>
      </c>
      <c r="J202" s="98" t="s">
        <v>27</v>
      </c>
      <c r="K202" s="183" t="s">
        <v>884</v>
      </c>
      <c r="L202" s="183" t="s">
        <v>894</v>
      </c>
      <c r="M202" s="188" t="s">
        <v>950</v>
      </c>
      <c r="N202" s="183" t="s">
        <v>951</v>
      </c>
      <c r="O202" s="183" t="s">
        <v>951</v>
      </c>
      <c r="P202" s="263"/>
      <c r="Q202" s="259" t="s">
        <v>952</v>
      </c>
    </row>
    <row r="203" s="70" customFormat="1" ht="33.75" spans="1:17">
      <c r="A203" s="98">
        <f t="shared" si="5"/>
        <v>194</v>
      </c>
      <c r="B203" s="175" t="s">
        <v>878</v>
      </c>
      <c r="C203" s="175" t="s">
        <v>879</v>
      </c>
      <c r="D203" s="175" t="s">
        <v>937</v>
      </c>
      <c r="E203" s="188" t="s">
        <v>953</v>
      </c>
      <c r="F203" s="175" t="s">
        <v>19</v>
      </c>
      <c r="G203" s="188" t="s">
        <v>954</v>
      </c>
      <c r="H203" s="188" t="s">
        <v>955</v>
      </c>
      <c r="I203" s="186">
        <v>20</v>
      </c>
      <c r="J203" s="98" t="s">
        <v>27</v>
      </c>
      <c r="K203" s="183" t="s">
        <v>681</v>
      </c>
      <c r="L203" s="183" t="s">
        <v>916</v>
      </c>
      <c r="M203" s="188" t="s">
        <v>956</v>
      </c>
      <c r="N203" s="183" t="s">
        <v>957</v>
      </c>
      <c r="O203" s="183" t="s">
        <v>957</v>
      </c>
      <c r="P203" s="263"/>
      <c r="Q203" s="259" t="s">
        <v>958</v>
      </c>
    </row>
    <row r="204" s="70" customFormat="1" ht="45" spans="1:17">
      <c r="A204" s="98">
        <f t="shared" si="5"/>
        <v>195</v>
      </c>
      <c r="B204" s="175" t="s">
        <v>878</v>
      </c>
      <c r="C204" s="175" t="s">
        <v>879</v>
      </c>
      <c r="D204" s="175" t="s">
        <v>959</v>
      </c>
      <c r="E204" s="188" t="s">
        <v>736</v>
      </c>
      <c r="F204" s="175" t="s">
        <v>19</v>
      </c>
      <c r="G204" s="188" t="s">
        <v>960</v>
      </c>
      <c r="H204" s="188" t="s">
        <v>961</v>
      </c>
      <c r="I204" s="186">
        <v>15</v>
      </c>
      <c r="J204" s="98" t="s">
        <v>27</v>
      </c>
      <c r="K204" s="183" t="s">
        <v>932</v>
      </c>
      <c r="L204" s="183" t="s">
        <v>942</v>
      </c>
      <c r="M204" s="188" t="s">
        <v>962</v>
      </c>
      <c r="N204" s="183" t="s">
        <v>963</v>
      </c>
      <c r="O204" s="183" t="s">
        <v>964</v>
      </c>
      <c r="P204" s="263"/>
      <c r="Q204" s="259" t="s">
        <v>965</v>
      </c>
    </row>
    <row r="205" s="70" customFormat="1" ht="33.75" spans="1:17">
      <c r="A205" s="98">
        <f t="shared" si="5"/>
        <v>196</v>
      </c>
      <c r="B205" s="175" t="s">
        <v>878</v>
      </c>
      <c r="C205" s="175" t="s">
        <v>879</v>
      </c>
      <c r="D205" s="175" t="s">
        <v>966</v>
      </c>
      <c r="E205" s="188" t="s">
        <v>967</v>
      </c>
      <c r="F205" s="175" t="s">
        <v>19</v>
      </c>
      <c r="G205" s="188" t="s">
        <v>968</v>
      </c>
      <c r="H205" s="188" t="s">
        <v>969</v>
      </c>
      <c r="I205" s="186">
        <v>8</v>
      </c>
      <c r="J205" s="98" t="s">
        <v>27</v>
      </c>
      <c r="K205" s="183" t="s">
        <v>941</v>
      </c>
      <c r="L205" s="183" t="s">
        <v>29</v>
      </c>
      <c r="M205" s="188" t="s">
        <v>970</v>
      </c>
      <c r="N205" s="183" t="s">
        <v>971</v>
      </c>
      <c r="O205" s="183" t="s">
        <v>972</v>
      </c>
      <c r="P205" s="263"/>
      <c r="Q205" s="259" t="s">
        <v>973</v>
      </c>
    </row>
    <row r="206" s="71" customFormat="1" ht="24" customHeight="1" spans="1:17">
      <c r="A206" s="243" t="s">
        <v>64</v>
      </c>
      <c r="B206" s="244" t="s">
        <v>974</v>
      </c>
      <c r="C206" s="247"/>
      <c r="D206" s="123"/>
      <c r="E206" s="136"/>
      <c r="F206" s="248"/>
      <c r="G206" s="136"/>
      <c r="H206" s="136"/>
      <c r="I206" s="110">
        <f>SUM(I207:I257)</f>
        <v>990.5</v>
      </c>
      <c r="J206" s="255"/>
      <c r="K206" s="256"/>
      <c r="L206" s="256"/>
      <c r="M206" s="136"/>
      <c r="N206" s="183" t="s">
        <v>67</v>
      </c>
      <c r="O206" s="183" t="s">
        <v>68</v>
      </c>
      <c r="P206" s="115" t="s">
        <v>975</v>
      </c>
      <c r="Q206" s="259" t="s">
        <v>976</v>
      </c>
    </row>
    <row r="207" s="232" customFormat="1" ht="22.5" spans="1:17">
      <c r="A207" s="98">
        <f t="shared" ref="A207:A251" si="6">ROW()-10</f>
        <v>197</v>
      </c>
      <c r="B207" s="175" t="s">
        <v>21</v>
      </c>
      <c r="C207" s="191" t="s">
        <v>880</v>
      </c>
      <c r="D207" s="191" t="s">
        <v>880</v>
      </c>
      <c r="E207" s="192" t="s">
        <v>977</v>
      </c>
      <c r="F207" s="194" t="s">
        <v>19</v>
      </c>
      <c r="G207" s="200" t="s">
        <v>252</v>
      </c>
      <c r="H207" s="200" t="s">
        <v>978</v>
      </c>
      <c r="I207" s="202">
        <v>35</v>
      </c>
      <c r="J207" s="210" t="s">
        <v>27</v>
      </c>
      <c r="K207" s="183" t="s">
        <v>916</v>
      </c>
      <c r="L207" s="183" t="s">
        <v>29</v>
      </c>
      <c r="M207" s="200" t="s">
        <v>979</v>
      </c>
      <c r="N207" s="201" t="s">
        <v>468</v>
      </c>
      <c r="O207" s="205" t="s">
        <v>980</v>
      </c>
      <c r="P207" s="264"/>
      <c r="Q207" s="259" t="s">
        <v>981</v>
      </c>
    </row>
    <row r="208" s="232" customFormat="1" ht="22.5" spans="1:17">
      <c r="A208" s="98">
        <f t="shared" si="6"/>
        <v>198</v>
      </c>
      <c r="B208" s="175" t="s">
        <v>21</v>
      </c>
      <c r="C208" s="194" t="s">
        <v>905</v>
      </c>
      <c r="D208" s="194" t="s">
        <v>905</v>
      </c>
      <c r="E208" s="193" t="s">
        <v>788</v>
      </c>
      <c r="F208" s="194" t="s">
        <v>19</v>
      </c>
      <c r="G208" s="193" t="s">
        <v>982</v>
      </c>
      <c r="H208" s="193" t="s">
        <v>983</v>
      </c>
      <c r="I208" s="202">
        <v>70</v>
      </c>
      <c r="J208" s="194" t="s">
        <v>27</v>
      </c>
      <c r="K208" s="204" t="s">
        <v>916</v>
      </c>
      <c r="L208" s="204" t="s">
        <v>885</v>
      </c>
      <c r="M208" s="193" t="s">
        <v>984</v>
      </c>
      <c r="N208" s="204" t="s">
        <v>985</v>
      </c>
      <c r="O208" s="204" t="s">
        <v>986</v>
      </c>
      <c r="P208" s="264"/>
      <c r="Q208" s="259" t="s">
        <v>987</v>
      </c>
    </row>
    <row r="209" s="232" customFormat="1" ht="22.5" spans="1:17">
      <c r="A209" s="98">
        <f t="shared" si="6"/>
        <v>199</v>
      </c>
      <c r="B209" s="175" t="s">
        <v>21</v>
      </c>
      <c r="C209" s="194" t="s">
        <v>937</v>
      </c>
      <c r="D209" s="194" t="s">
        <v>937</v>
      </c>
      <c r="E209" s="195" t="s">
        <v>586</v>
      </c>
      <c r="F209" s="194" t="s">
        <v>19</v>
      </c>
      <c r="G209" s="195" t="s">
        <v>988</v>
      </c>
      <c r="H209" s="195" t="s">
        <v>989</v>
      </c>
      <c r="I209" s="206">
        <v>15</v>
      </c>
      <c r="J209" s="210" t="s">
        <v>27</v>
      </c>
      <c r="K209" s="183" t="s">
        <v>916</v>
      </c>
      <c r="L209" s="183" t="s">
        <v>29</v>
      </c>
      <c r="M209" s="195" t="s">
        <v>990</v>
      </c>
      <c r="N209" s="205" t="s">
        <v>991</v>
      </c>
      <c r="O209" s="205" t="s">
        <v>992</v>
      </c>
      <c r="P209" s="264"/>
      <c r="Q209" s="259" t="s">
        <v>993</v>
      </c>
    </row>
    <row r="210" s="232" customFormat="1" ht="22.5" spans="1:17">
      <c r="A210" s="98">
        <f t="shared" si="6"/>
        <v>200</v>
      </c>
      <c r="B210" s="175" t="s">
        <v>21</v>
      </c>
      <c r="C210" s="194" t="s">
        <v>937</v>
      </c>
      <c r="D210" s="194" t="s">
        <v>937</v>
      </c>
      <c r="E210" s="195" t="s">
        <v>586</v>
      </c>
      <c r="F210" s="194" t="s">
        <v>19</v>
      </c>
      <c r="G210" s="195" t="s">
        <v>252</v>
      </c>
      <c r="H210" s="195" t="s">
        <v>994</v>
      </c>
      <c r="I210" s="206">
        <v>20</v>
      </c>
      <c r="J210" s="210" t="s">
        <v>27</v>
      </c>
      <c r="K210" s="183" t="s">
        <v>916</v>
      </c>
      <c r="L210" s="183" t="s">
        <v>29</v>
      </c>
      <c r="M210" s="195" t="s">
        <v>990</v>
      </c>
      <c r="N210" s="205" t="s">
        <v>995</v>
      </c>
      <c r="O210" s="205" t="s">
        <v>996</v>
      </c>
      <c r="P210" s="264"/>
      <c r="Q210" s="259" t="s">
        <v>997</v>
      </c>
    </row>
    <row r="211" s="232" customFormat="1" ht="22.5" spans="1:17">
      <c r="A211" s="98">
        <f t="shared" si="6"/>
        <v>201</v>
      </c>
      <c r="B211" s="175" t="s">
        <v>21</v>
      </c>
      <c r="C211" s="194" t="s">
        <v>937</v>
      </c>
      <c r="D211" s="194" t="s">
        <v>937</v>
      </c>
      <c r="E211" s="195" t="s">
        <v>586</v>
      </c>
      <c r="F211" s="194" t="s">
        <v>19</v>
      </c>
      <c r="G211" s="195" t="s">
        <v>988</v>
      </c>
      <c r="H211" s="195" t="s">
        <v>998</v>
      </c>
      <c r="I211" s="206">
        <v>10</v>
      </c>
      <c r="J211" s="210" t="s">
        <v>27</v>
      </c>
      <c r="K211" s="183" t="s">
        <v>916</v>
      </c>
      <c r="L211" s="183" t="s">
        <v>29</v>
      </c>
      <c r="M211" s="195" t="s">
        <v>990</v>
      </c>
      <c r="N211" s="205" t="s">
        <v>999</v>
      </c>
      <c r="O211" s="205" t="s">
        <v>1000</v>
      </c>
      <c r="P211" s="264"/>
      <c r="Q211" s="259" t="s">
        <v>1001</v>
      </c>
    </row>
    <row r="212" s="232" customFormat="1" ht="22.5" spans="1:17">
      <c r="A212" s="98">
        <f t="shared" si="6"/>
        <v>202</v>
      </c>
      <c r="B212" s="175" t="s">
        <v>21</v>
      </c>
      <c r="C212" s="194" t="s">
        <v>937</v>
      </c>
      <c r="D212" s="194" t="s">
        <v>937</v>
      </c>
      <c r="E212" s="195" t="s">
        <v>586</v>
      </c>
      <c r="F212" s="194" t="s">
        <v>19</v>
      </c>
      <c r="G212" s="195" t="s">
        <v>1002</v>
      </c>
      <c r="H212" s="195" t="s">
        <v>1003</v>
      </c>
      <c r="I212" s="206">
        <v>5</v>
      </c>
      <c r="J212" s="194" t="s">
        <v>27</v>
      </c>
      <c r="K212" s="183" t="s">
        <v>916</v>
      </c>
      <c r="L212" s="183" t="s">
        <v>29</v>
      </c>
      <c r="M212" s="195" t="s">
        <v>990</v>
      </c>
      <c r="N212" s="205" t="s">
        <v>358</v>
      </c>
      <c r="O212" s="205" t="s">
        <v>537</v>
      </c>
      <c r="P212" s="264"/>
      <c r="Q212" s="259" t="s">
        <v>1004</v>
      </c>
    </row>
    <row r="213" s="232" customFormat="1" ht="22.5" spans="1:17">
      <c r="A213" s="98">
        <f t="shared" si="6"/>
        <v>203</v>
      </c>
      <c r="B213" s="175" t="s">
        <v>21</v>
      </c>
      <c r="C213" s="175" t="s">
        <v>912</v>
      </c>
      <c r="D213" s="175" t="s">
        <v>912</v>
      </c>
      <c r="E213" s="188" t="s">
        <v>1005</v>
      </c>
      <c r="F213" s="175" t="s">
        <v>19</v>
      </c>
      <c r="G213" s="188" t="s">
        <v>982</v>
      </c>
      <c r="H213" s="188" t="s">
        <v>1006</v>
      </c>
      <c r="I213" s="186">
        <v>42</v>
      </c>
      <c r="J213" s="210" t="s">
        <v>27</v>
      </c>
      <c r="K213" s="183" t="s">
        <v>916</v>
      </c>
      <c r="L213" s="183" t="s">
        <v>29</v>
      </c>
      <c r="M213" s="188" t="s">
        <v>1007</v>
      </c>
      <c r="N213" s="183" t="s">
        <v>1008</v>
      </c>
      <c r="O213" s="183" t="s">
        <v>1009</v>
      </c>
      <c r="P213" s="264"/>
      <c r="Q213" s="259" t="s">
        <v>1010</v>
      </c>
    </row>
    <row r="214" s="232" customFormat="1" ht="22.5" spans="1:17">
      <c r="A214" s="98">
        <f t="shared" si="6"/>
        <v>204</v>
      </c>
      <c r="B214" s="175" t="s">
        <v>21</v>
      </c>
      <c r="C214" s="175" t="s">
        <v>890</v>
      </c>
      <c r="D214" s="175" t="s">
        <v>890</v>
      </c>
      <c r="E214" s="188" t="s">
        <v>634</v>
      </c>
      <c r="F214" s="175" t="s">
        <v>19</v>
      </c>
      <c r="G214" s="188" t="s">
        <v>252</v>
      </c>
      <c r="H214" s="188" t="s">
        <v>1011</v>
      </c>
      <c r="I214" s="186">
        <v>10</v>
      </c>
      <c r="J214" s="196" t="s">
        <v>27</v>
      </c>
      <c r="K214" s="183" t="s">
        <v>916</v>
      </c>
      <c r="L214" s="183" t="s">
        <v>29</v>
      </c>
      <c r="M214" s="188" t="s">
        <v>1012</v>
      </c>
      <c r="N214" s="183" t="s">
        <v>1013</v>
      </c>
      <c r="O214" s="183" t="s">
        <v>1014</v>
      </c>
      <c r="P214" s="264"/>
      <c r="Q214" s="259" t="s">
        <v>1015</v>
      </c>
    </row>
    <row r="215" s="232" customFormat="1" ht="22.5" spans="1:17">
      <c r="A215" s="98">
        <f t="shared" si="6"/>
        <v>205</v>
      </c>
      <c r="B215" s="209" t="s">
        <v>21</v>
      </c>
      <c r="C215" s="209" t="s">
        <v>1016</v>
      </c>
      <c r="D215" s="209" t="s">
        <v>1016</v>
      </c>
      <c r="E215" s="195" t="s">
        <v>610</v>
      </c>
      <c r="F215" s="209" t="s">
        <v>19</v>
      </c>
      <c r="G215" s="195" t="s">
        <v>252</v>
      </c>
      <c r="H215" s="195" t="s">
        <v>1017</v>
      </c>
      <c r="I215" s="206">
        <v>20</v>
      </c>
      <c r="J215" s="191" t="s">
        <v>27</v>
      </c>
      <c r="K215" s="183" t="s">
        <v>916</v>
      </c>
      <c r="L215" s="183" t="s">
        <v>29</v>
      </c>
      <c r="M215" s="195" t="s">
        <v>1018</v>
      </c>
      <c r="N215" s="205" t="s">
        <v>1019</v>
      </c>
      <c r="O215" s="205" t="s">
        <v>1020</v>
      </c>
      <c r="P215" s="265"/>
      <c r="Q215" s="259" t="s">
        <v>1021</v>
      </c>
    </row>
    <row r="216" s="232" customFormat="1" ht="22.5" spans="1:17">
      <c r="A216" s="98">
        <f t="shared" si="6"/>
        <v>206</v>
      </c>
      <c r="B216" s="209" t="s">
        <v>21</v>
      </c>
      <c r="C216" s="209" t="s">
        <v>1022</v>
      </c>
      <c r="D216" s="209" t="s">
        <v>1022</v>
      </c>
      <c r="E216" s="195" t="s">
        <v>1023</v>
      </c>
      <c r="F216" s="209" t="s">
        <v>19</v>
      </c>
      <c r="G216" s="195" t="s">
        <v>982</v>
      </c>
      <c r="H216" s="195" t="s">
        <v>1024</v>
      </c>
      <c r="I216" s="206">
        <v>3</v>
      </c>
      <c r="J216" s="191" t="s">
        <v>27</v>
      </c>
      <c r="K216" s="183" t="s">
        <v>916</v>
      </c>
      <c r="L216" s="183" t="s">
        <v>29</v>
      </c>
      <c r="M216" s="195" t="s">
        <v>1025</v>
      </c>
      <c r="N216" s="205" t="s">
        <v>1026</v>
      </c>
      <c r="O216" s="205" t="s">
        <v>1027</v>
      </c>
      <c r="P216" s="265"/>
      <c r="Q216" s="259" t="s">
        <v>1028</v>
      </c>
    </row>
    <row r="217" s="232" customFormat="1" ht="22.5" spans="1:17">
      <c r="A217" s="98">
        <f t="shared" si="6"/>
        <v>207</v>
      </c>
      <c r="B217" s="209" t="s">
        <v>21</v>
      </c>
      <c r="C217" s="209" t="s">
        <v>1022</v>
      </c>
      <c r="D217" s="209" t="s">
        <v>1022</v>
      </c>
      <c r="E217" s="195" t="s">
        <v>1023</v>
      </c>
      <c r="F217" s="209" t="s">
        <v>19</v>
      </c>
      <c r="G217" s="195" t="s">
        <v>1002</v>
      </c>
      <c r="H217" s="195" t="s">
        <v>1029</v>
      </c>
      <c r="I217" s="206">
        <v>5</v>
      </c>
      <c r="J217" s="191" t="s">
        <v>27</v>
      </c>
      <c r="K217" s="183" t="s">
        <v>916</v>
      </c>
      <c r="L217" s="183" t="s">
        <v>29</v>
      </c>
      <c r="M217" s="195" t="s">
        <v>1025</v>
      </c>
      <c r="N217" s="205" t="s">
        <v>1027</v>
      </c>
      <c r="O217" s="205" t="s">
        <v>1027</v>
      </c>
      <c r="P217" s="265"/>
      <c r="Q217" s="259" t="s">
        <v>1030</v>
      </c>
    </row>
    <row r="218" s="232" customFormat="1" ht="22.5" spans="1:17">
      <c r="A218" s="98">
        <f t="shared" si="6"/>
        <v>208</v>
      </c>
      <c r="B218" s="209" t="s">
        <v>21</v>
      </c>
      <c r="C218" s="209" t="s">
        <v>1022</v>
      </c>
      <c r="D218" s="209" t="s">
        <v>1022</v>
      </c>
      <c r="E218" s="195" t="s">
        <v>1023</v>
      </c>
      <c r="F218" s="209" t="s">
        <v>19</v>
      </c>
      <c r="G218" s="195" t="s">
        <v>252</v>
      </c>
      <c r="H218" s="195" t="s">
        <v>1031</v>
      </c>
      <c r="I218" s="206">
        <v>22</v>
      </c>
      <c r="J218" s="191" t="s">
        <v>27</v>
      </c>
      <c r="K218" s="183" t="s">
        <v>916</v>
      </c>
      <c r="L218" s="183" t="s">
        <v>29</v>
      </c>
      <c r="M218" s="195" t="s">
        <v>1025</v>
      </c>
      <c r="N218" s="205" t="s">
        <v>1027</v>
      </c>
      <c r="O218" s="205" t="s">
        <v>1027</v>
      </c>
      <c r="P218" s="265"/>
      <c r="Q218" s="259" t="s">
        <v>1032</v>
      </c>
    </row>
    <row r="219" s="232" customFormat="1" ht="22.5" spans="1:17">
      <c r="A219" s="98">
        <f t="shared" si="6"/>
        <v>209</v>
      </c>
      <c r="B219" s="209" t="s">
        <v>21</v>
      </c>
      <c r="C219" s="209" t="s">
        <v>1022</v>
      </c>
      <c r="D219" s="209" t="s">
        <v>1022</v>
      </c>
      <c r="E219" s="195" t="s">
        <v>1033</v>
      </c>
      <c r="F219" s="209" t="s">
        <v>19</v>
      </c>
      <c r="G219" s="195" t="s">
        <v>1034</v>
      </c>
      <c r="H219" s="203" t="s">
        <v>1035</v>
      </c>
      <c r="I219" s="206">
        <v>10</v>
      </c>
      <c r="J219" s="191" t="s">
        <v>27</v>
      </c>
      <c r="K219" s="183" t="s">
        <v>916</v>
      </c>
      <c r="L219" s="183" t="s">
        <v>29</v>
      </c>
      <c r="M219" s="195" t="s">
        <v>1036</v>
      </c>
      <c r="N219" s="205" t="s">
        <v>1037</v>
      </c>
      <c r="O219" s="205" t="s">
        <v>1038</v>
      </c>
      <c r="P219" s="265"/>
      <c r="Q219" s="259" t="s">
        <v>1039</v>
      </c>
    </row>
    <row r="220" s="232" customFormat="1" ht="22.5" spans="1:17">
      <c r="A220" s="98">
        <f t="shared" si="6"/>
        <v>210</v>
      </c>
      <c r="B220" s="209" t="s">
        <v>21</v>
      </c>
      <c r="C220" s="209" t="s">
        <v>1022</v>
      </c>
      <c r="D220" s="209" t="s">
        <v>1022</v>
      </c>
      <c r="E220" s="203" t="s">
        <v>1040</v>
      </c>
      <c r="F220" s="209" t="s">
        <v>19</v>
      </c>
      <c r="G220" s="195" t="s">
        <v>988</v>
      </c>
      <c r="H220" s="203" t="s">
        <v>1041</v>
      </c>
      <c r="I220" s="206">
        <v>7</v>
      </c>
      <c r="J220" s="191" t="s">
        <v>27</v>
      </c>
      <c r="K220" s="183" t="s">
        <v>916</v>
      </c>
      <c r="L220" s="183" t="s">
        <v>29</v>
      </c>
      <c r="M220" s="203" t="s">
        <v>1042</v>
      </c>
      <c r="N220" s="205" t="s">
        <v>1043</v>
      </c>
      <c r="O220" s="205" t="s">
        <v>1044</v>
      </c>
      <c r="P220" s="265"/>
      <c r="Q220" s="259" t="s">
        <v>1045</v>
      </c>
    </row>
    <row r="221" s="232" customFormat="1" ht="22.5" spans="1:17">
      <c r="A221" s="98">
        <f t="shared" si="6"/>
        <v>211</v>
      </c>
      <c r="B221" s="209" t="s">
        <v>21</v>
      </c>
      <c r="C221" s="210" t="s">
        <v>1046</v>
      </c>
      <c r="D221" s="210" t="s">
        <v>1046</v>
      </c>
      <c r="E221" s="203" t="s">
        <v>1047</v>
      </c>
      <c r="F221" s="209" t="s">
        <v>19</v>
      </c>
      <c r="G221" s="203" t="s">
        <v>252</v>
      </c>
      <c r="H221" s="203" t="s">
        <v>1048</v>
      </c>
      <c r="I221" s="206">
        <v>20</v>
      </c>
      <c r="J221" s="191" t="s">
        <v>27</v>
      </c>
      <c r="K221" s="183" t="s">
        <v>916</v>
      </c>
      <c r="L221" s="183" t="s">
        <v>29</v>
      </c>
      <c r="M221" s="203" t="s">
        <v>1049</v>
      </c>
      <c r="N221" s="205" t="s">
        <v>1050</v>
      </c>
      <c r="O221" s="205" t="s">
        <v>1051</v>
      </c>
      <c r="P221" s="265"/>
      <c r="Q221" s="259" t="s">
        <v>1052</v>
      </c>
    </row>
    <row r="222" s="232" customFormat="1" ht="22.5" spans="1:17">
      <c r="A222" s="98">
        <f t="shared" si="6"/>
        <v>212</v>
      </c>
      <c r="B222" s="209" t="s">
        <v>21</v>
      </c>
      <c r="C222" s="209" t="s">
        <v>1053</v>
      </c>
      <c r="D222" s="209" t="s">
        <v>1053</v>
      </c>
      <c r="E222" s="188" t="s">
        <v>698</v>
      </c>
      <c r="F222" s="209" t="s">
        <v>19</v>
      </c>
      <c r="G222" s="188" t="s">
        <v>982</v>
      </c>
      <c r="H222" s="188" t="s">
        <v>1054</v>
      </c>
      <c r="I222" s="206">
        <v>10</v>
      </c>
      <c r="J222" s="191" t="s">
        <v>27</v>
      </c>
      <c r="K222" s="183" t="s">
        <v>916</v>
      </c>
      <c r="L222" s="183" t="s">
        <v>29</v>
      </c>
      <c r="M222" s="188" t="s">
        <v>1055</v>
      </c>
      <c r="N222" s="183" t="s">
        <v>1056</v>
      </c>
      <c r="O222" s="183" t="s">
        <v>1057</v>
      </c>
      <c r="P222" s="265"/>
      <c r="Q222" s="259" t="s">
        <v>1058</v>
      </c>
    </row>
    <row r="223" s="232" customFormat="1" ht="22.5" spans="1:17">
      <c r="A223" s="98">
        <f t="shared" si="6"/>
        <v>213</v>
      </c>
      <c r="B223" s="209" t="s">
        <v>21</v>
      </c>
      <c r="C223" s="191" t="s">
        <v>1059</v>
      </c>
      <c r="D223" s="191" t="s">
        <v>1059</v>
      </c>
      <c r="E223" s="200" t="s">
        <v>299</v>
      </c>
      <c r="F223" s="191" t="s">
        <v>19</v>
      </c>
      <c r="G223" s="200" t="s">
        <v>252</v>
      </c>
      <c r="H223" s="200" t="s">
        <v>1060</v>
      </c>
      <c r="I223" s="206">
        <v>12</v>
      </c>
      <c r="J223" s="191" t="s">
        <v>27</v>
      </c>
      <c r="K223" s="183" t="s">
        <v>916</v>
      </c>
      <c r="L223" s="183" t="s">
        <v>29</v>
      </c>
      <c r="M223" s="211" t="s">
        <v>1061</v>
      </c>
      <c r="N223" s="183" t="s">
        <v>1062</v>
      </c>
      <c r="O223" s="183" t="s">
        <v>1063</v>
      </c>
      <c r="P223" s="265"/>
      <c r="Q223" s="259" t="s">
        <v>1064</v>
      </c>
    </row>
    <row r="224" s="232" customFormat="1" ht="22.5" spans="1:17">
      <c r="A224" s="98">
        <f t="shared" si="6"/>
        <v>214</v>
      </c>
      <c r="B224" s="209" t="s">
        <v>21</v>
      </c>
      <c r="C224" s="191" t="s">
        <v>1059</v>
      </c>
      <c r="D224" s="191" t="s">
        <v>1059</v>
      </c>
      <c r="E224" s="200" t="s">
        <v>299</v>
      </c>
      <c r="F224" s="191" t="s">
        <v>19</v>
      </c>
      <c r="G224" s="200" t="s">
        <v>252</v>
      </c>
      <c r="H224" s="200" t="s">
        <v>1065</v>
      </c>
      <c r="I224" s="206">
        <v>5</v>
      </c>
      <c r="J224" s="191" t="s">
        <v>27</v>
      </c>
      <c r="K224" s="183" t="s">
        <v>916</v>
      </c>
      <c r="L224" s="183" t="s">
        <v>29</v>
      </c>
      <c r="M224" s="211" t="s">
        <v>1066</v>
      </c>
      <c r="N224" s="183" t="s">
        <v>1062</v>
      </c>
      <c r="O224" s="183" t="s">
        <v>1063</v>
      </c>
      <c r="P224" s="265"/>
      <c r="Q224" s="259" t="s">
        <v>1067</v>
      </c>
    </row>
    <row r="225" s="232" customFormat="1" ht="22.5" spans="1:17">
      <c r="A225" s="98">
        <f t="shared" si="6"/>
        <v>215</v>
      </c>
      <c r="B225" s="209" t="s">
        <v>21</v>
      </c>
      <c r="C225" s="191" t="s">
        <v>905</v>
      </c>
      <c r="D225" s="191" t="s">
        <v>905</v>
      </c>
      <c r="E225" s="200" t="s">
        <v>791</v>
      </c>
      <c r="F225" s="191" t="s">
        <v>19</v>
      </c>
      <c r="G225" s="200" t="s">
        <v>252</v>
      </c>
      <c r="H225" s="200" t="s">
        <v>1068</v>
      </c>
      <c r="I225" s="221">
        <v>10</v>
      </c>
      <c r="J225" s="191" t="s">
        <v>27</v>
      </c>
      <c r="K225" s="183" t="s">
        <v>916</v>
      </c>
      <c r="L225" s="183" t="s">
        <v>29</v>
      </c>
      <c r="M225" s="200" t="s">
        <v>1069</v>
      </c>
      <c r="N225" s="201" t="s">
        <v>1070</v>
      </c>
      <c r="O225" s="201" t="s">
        <v>1070</v>
      </c>
      <c r="P225" s="265"/>
      <c r="Q225" s="259" t="s">
        <v>1071</v>
      </c>
    </row>
    <row r="226" s="232" customFormat="1" ht="22.5" spans="1:17">
      <c r="A226" s="98">
        <f t="shared" si="6"/>
        <v>216</v>
      </c>
      <c r="B226" s="209" t="s">
        <v>21</v>
      </c>
      <c r="C226" s="191" t="s">
        <v>905</v>
      </c>
      <c r="D226" s="191" t="s">
        <v>905</v>
      </c>
      <c r="E226" s="200" t="s">
        <v>791</v>
      </c>
      <c r="F226" s="209" t="s">
        <v>19</v>
      </c>
      <c r="G226" s="195" t="s">
        <v>1072</v>
      </c>
      <c r="H226" s="195" t="s">
        <v>1073</v>
      </c>
      <c r="I226" s="206">
        <v>13</v>
      </c>
      <c r="J226" s="191" t="s">
        <v>27</v>
      </c>
      <c r="K226" s="183" t="s">
        <v>916</v>
      </c>
      <c r="L226" s="183" t="s">
        <v>29</v>
      </c>
      <c r="M226" s="195" t="s">
        <v>1074</v>
      </c>
      <c r="N226" s="205" t="s">
        <v>1075</v>
      </c>
      <c r="O226" s="205" t="s">
        <v>1076</v>
      </c>
      <c r="P226" s="265"/>
      <c r="Q226" s="259" t="s">
        <v>1077</v>
      </c>
    </row>
    <row r="227" s="232" customFormat="1" ht="22.5" spans="1:17">
      <c r="A227" s="98">
        <f t="shared" si="6"/>
        <v>217</v>
      </c>
      <c r="B227" s="209" t="s">
        <v>21</v>
      </c>
      <c r="C227" s="191" t="s">
        <v>905</v>
      </c>
      <c r="D227" s="191" t="s">
        <v>905</v>
      </c>
      <c r="E227" s="200" t="s">
        <v>797</v>
      </c>
      <c r="F227" s="191" t="s">
        <v>19</v>
      </c>
      <c r="G227" s="200" t="s">
        <v>252</v>
      </c>
      <c r="H227" s="200" t="s">
        <v>1078</v>
      </c>
      <c r="I227" s="221">
        <v>10</v>
      </c>
      <c r="J227" s="191" t="s">
        <v>27</v>
      </c>
      <c r="K227" s="183" t="s">
        <v>916</v>
      </c>
      <c r="L227" s="183" t="s">
        <v>29</v>
      </c>
      <c r="M227" s="200" t="s">
        <v>1079</v>
      </c>
      <c r="N227" s="201" t="s">
        <v>1080</v>
      </c>
      <c r="O227" s="201" t="s">
        <v>1081</v>
      </c>
      <c r="P227" s="265"/>
      <c r="Q227" s="259" t="s">
        <v>1082</v>
      </c>
    </row>
    <row r="228" s="232" customFormat="1" ht="22.5" spans="1:17">
      <c r="A228" s="98">
        <f t="shared" si="6"/>
        <v>218</v>
      </c>
      <c r="B228" s="209" t="s">
        <v>21</v>
      </c>
      <c r="C228" s="209" t="s">
        <v>912</v>
      </c>
      <c r="D228" s="209" t="s">
        <v>912</v>
      </c>
      <c r="E228" s="195" t="s">
        <v>1083</v>
      </c>
      <c r="F228" s="191" t="s">
        <v>19</v>
      </c>
      <c r="G228" s="195" t="s">
        <v>988</v>
      </c>
      <c r="H228" s="195" t="s">
        <v>1084</v>
      </c>
      <c r="I228" s="206">
        <v>30</v>
      </c>
      <c r="J228" s="191" t="s">
        <v>27</v>
      </c>
      <c r="K228" s="183" t="s">
        <v>916</v>
      </c>
      <c r="L228" s="183" t="s">
        <v>29</v>
      </c>
      <c r="M228" s="195" t="s">
        <v>1085</v>
      </c>
      <c r="N228" s="205" t="s">
        <v>1086</v>
      </c>
      <c r="O228" s="205" t="s">
        <v>1087</v>
      </c>
      <c r="P228" s="265"/>
      <c r="Q228" s="259" t="s">
        <v>1088</v>
      </c>
    </row>
    <row r="229" s="232" customFormat="1" ht="22.5" spans="1:17">
      <c r="A229" s="98">
        <f t="shared" si="6"/>
        <v>219</v>
      </c>
      <c r="B229" s="209" t="s">
        <v>21</v>
      </c>
      <c r="C229" s="191" t="s">
        <v>1059</v>
      </c>
      <c r="D229" s="191" t="s">
        <v>1059</v>
      </c>
      <c r="E229" s="200" t="s">
        <v>299</v>
      </c>
      <c r="F229" s="191" t="s">
        <v>19</v>
      </c>
      <c r="G229" s="200" t="s">
        <v>252</v>
      </c>
      <c r="H229" s="200" t="s">
        <v>1089</v>
      </c>
      <c r="I229" s="206">
        <v>3</v>
      </c>
      <c r="J229" s="191" t="s">
        <v>27</v>
      </c>
      <c r="K229" s="183" t="s">
        <v>916</v>
      </c>
      <c r="L229" s="183" t="s">
        <v>29</v>
      </c>
      <c r="M229" s="211" t="s">
        <v>1090</v>
      </c>
      <c r="N229" s="183" t="s">
        <v>1062</v>
      </c>
      <c r="O229" s="183" t="s">
        <v>1063</v>
      </c>
      <c r="P229" s="265"/>
      <c r="Q229" s="259" t="s">
        <v>1091</v>
      </c>
    </row>
    <row r="230" s="232" customFormat="1" ht="33.75" spans="1:17">
      <c r="A230" s="98">
        <f t="shared" si="6"/>
        <v>220</v>
      </c>
      <c r="B230" s="209" t="s">
        <v>21</v>
      </c>
      <c r="C230" s="205" t="s">
        <v>1092</v>
      </c>
      <c r="D230" s="205" t="s">
        <v>1092</v>
      </c>
      <c r="E230" s="211" t="s">
        <v>1093</v>
      </c>
      <c r="F230" s="205" t="s">
        <v>19</v>
      </c>
      <c r="G230" s="211" t="s">
        <v>982</v>
      </c>
      <c r="H230" s="211" t="s">
        <v>1094</v>
      </c>
      <c r="I230" s="206">
        <v>20</v>
      </c>
      <c r="J230" s="209" t="s">
        <v>27</v>
      </c>
      <c r="K230" s="183" t="s">
        <v>916</v>
      </c>
      <c r="L230" s="183" t="s">
        <v>29</v>
      </c>
      <c r="M230" s="211" t="s">
        <v>1095</v>
      </c>
      <c r="N230" s="205" t="s">
        <v>1096</v>
      </c>
      <c r="O230" s="205" t="s">
        <v>1097</v>
      </c>
      <c r="P230" s="266"/>
      <c r="Q230" s="259" t="s">
        <v>1098</v>
      </c>
    </row>
    <row r="231" s="232" customFormat="1" ht="22.5" spans="1:17">
      <c r="A231" s="98">
        <f t="shared" si="6"/>
        <v>221</v>
      </c>
      <c r="B231" s="209" t="s">
        <v>21</v>
      </c>
      <c r="C231" s="209" t="s">
        <v>1053</v>
      </c>
      <c r="D231" s="209" t="s">
        <v>1053</v>
      </c>
      <c r="E231" s="188" t="s">
        <v>695</v>
      </c>
      <c r="F231" s="175" t="s">
        <v>19</v>
      </c>
      <c r="G231" s="188" t="s">
        <v>1002</v>
      </c>
      <c r="H231" s="188" t="s">
        <v>1099</v>
      </c>
      <c r="I231" s="206">
        <v>10</v>
      </c>
      <c r="J231" s="209" t="s">
        <v>27</v>
      </c>
      <c r="K231" s="183" t="s">
        <v>916</v>
      </c>
      <c r="L231" s="183" t="s">
        <v>29</v>
      </c>
      <c r="M231" s="188" t="s">
        <v>1100</v>
      </c>
      <c r="N231" s="183" t="s">
        <v>1101</v>
      </c>
      <c r="O231" s="183" t="s">
        <v>1102</v>
      </c>
      <c r="P231" s="266"/>
      <c r="Q231" s="259" t="s">
        <v>1103</v>
      </c>
    </row>
    <row r="232" s="232" customFormat="1" ht="22.5" spans="1:17">
      <c r="A232" s="98">
        <f t="shared" si="6"/>
        <v>222</v>
      </c>
      <c r="B232" s="209" t="s">
        <v>21</v>
      </c>
      <c r="C232" s="209" t="s">
        <v>1053</v>
      </c>
      <c r="D232" s="209" t="s">
        <v>1053</v>
      </c>
      <c r="E232" s="188" t="s">
        <v>695</v>
      </c>
      <c r="F232" s="175" t="s">
        <v>19</v>
      </c>
      <c r="G232" s="188" t="s">
        <v>252</v>
      </c>
      <c r="H232" s="188" t="s">
        <v>1104</v>
      </c>
      <c r="I232" s="186">
        <v>3.5</v>
      </c>
      <c r="J232" s="209" t="s">
        <v>27</v>
      </c>
      <c r="K232" s="183" t="s">
        <v>916</v>
      </c>
      <c r="L232" s="183" t="s">
        <v>29</v>
      </c>
      <c r="M232" s="188" t="s">
        <v>1105</v>
      </c>
      <c r="N232" s="183" t="s">
        <v>1101</v>
      </c>
      <c r="O232" s="183" t="s">
        <v>1102</v>
      </c>
      <c r="P232" s="266"/>
      <c r="Q232" s="259" t="s">
        <v>1106</v>
      </c>
    </row>
    <row r="233" s="232" customFormat="1" ht="56.25" spans="1:17">
      <c r="A233" s="98">
        <f t="shared" si="6"/>
        <v>223</v>
      </c>
      <c r="B233" s="209" t="s">
        <v>21</v>
      </c>
      <c r="C233" s="209" t="s">
        <v>1059</v>
      </c>
      <c r="D233" s="209" t="s">
        <v>1059</v>
      </c>
      <c r="E233" s="188" t="s">
        <v>264</v>
      </c>
      <c r="F233" s="175" t="s">
        <v>19</v>
      </c>
      <c r="G233" s="188" t="s">
        <v>252</v>
      </c>
      <c r="H233" s="188" t="s">
        <v>1107</v>
      </c>
      <c r="I233" s="206">
        <v>20</v>
      </c>
      <c r="J233" s="175" t="s">
        <v>27</v>
      </c>
      <c r="K233" s="183" t="s">
        <v>916</v>
      </c>
      <c r="L233" s="183" t="s">
        <v>29</v>
      </c>
      <c r="M233" s="188" t="s">
        <v>1108</v>
      </c>
      <c r="N233" s="183" t="s">
        <v>1109</v>
      </c>
      <c r="O233" s="183" t="s">
        <v>1110</v>
      </c>
      <c r="P233" s="266"/>
      <c r="Q233" s="259" t="s">
        <v>1111</v>
      </c>
    </row>
    <row r="234" s="232" customFormat="1" ht="22.5" spans="1:17">
      <c r="A234" s="98">
        <f t="shared" si="6"/>
        <v>224</v>
      </c>
      <c r="B234" s="209" t="s">
        <v>21</v>
      </c>
      <c r="C234" s="209" t="s">
        <v>1112</v>
      </c>
      <c r="D234" s="209" t="s">
        <v>1112</v>
      </c>
      <c r="E234" s="195" t="s">
        <v>1113</v>
      </c>
      <c r="F234" s="205" t="s">
        <v>19</v>
      </c>
      <c r="G234" s="195" t="s">
        <v>1114</v>
      </c>
      <c r="H234" s="195" t="s">
        <v>1115</v>
      </c>
      <c r="I234" s="206">
        <v>20</v>
      </c>
      <c r="J234" s="209" t="s">
        <v>27</v>
      </c>
      <c r="K234" s="183" t="s">
        <v>916</v>
      </c>
      <c r="L234" s="183" t="s">
        <v>29</v>
      </c>
      <c r="M234" s="195" t="s">
        <v>1116</v>
      </c>
      <c r="N234" s="205" t="s">
        <v>1117</v>
      </c>
      <c r="O234" s="205" t="s">
        <v>1117</v>
      </c>
      <c r="P234" s="266"/>
      <c r="Q234" s="259" t="s">
        <v>1118</v>
      </c>
    </row>
    <row r="235" s="232" customFormat="1" ht="22.5" spans="1:17">
      <c r="A235" s="98">
        <f t="shared" si="6"/>
        <v>225</v>
      </c>
      <c r="B235" s="209" t="s">
        <v>21</v>
      </c>
      <c r="C235" s="209" t="s">
        <v>1112</v>
      </c>
      <c r="D235" s="209" t="s">
        <v>1112</v>
      </c>
      <c r="E235" s="195" t="s">
        <v>1119</v>
      </c>
      <c r="F235" s="205" t="s">
        <v>19</v>
      </c>
      <c r="G235" s="195" t="s">
        <v>1114</v>
      </c>
      <c r="H235" s="195" t="s">
        <v>1120</v>
      </c>
      <c r="I235" s="206">
        <v>20</v>
      </c>
      <c r="J235" s="209" t="s">
        <v>27</v>
      </c>
      <c r="K235" s="183" t="s">
        <v>916</v>
      </c>
      <c r="L235" s="183" t="s">
        <v>29</v>
      </c>
      <c r="M235" s="195" t="s">
        <v>1121</v>
      </c>
      <c r="N235" s="205" t="s">
        <v>1122</v>
      </c>
      <c r="O235" s="205" t="s">
        <v>1122</v>
      </c>
      <c r="P235" s="266"/>
      <c r="Q235" s="259" t="s">
        <v>1123</v>
      </c>
    </row>
    <row r="236" s="232" customFormat="1" ht="22.5" spans="1:17">
      <c r="A236" s="98">
        <f t="shared" si="6"/>
        <v>226</v>
      </c>
      <c r="B236" s="209" t="s">
        <v>21</v>
      </c>
      <c r="C236" s="209" t="s">
        <v>912</v>
      </c>
      <c r="D236" s="209" t="s">
        <v>912</v>
      </c>
      <c r="E236" s="195" t="s">
        <v>1124</v>
      </c>
      <c r="F236" s="209" t="s">
        <v>19</v>
      </c>
      <c r="G236" s="195" t="s">
        <v>988</v>
      </c>
      <c r="H236" s="195" t="s">
        <v>1125</v>
      </c>
      <c r="I236" s="206">
        <v>20</v>
      </c>
      <c r="J236" s="209" t="s">
        <v>27</v>
      </c>
      <c r="K236" s="183" t="s">
        <v>916</v>
      </c>
      <c r="L236" s="183" t="s">
        <v>29</v>
      </c>
      <c r="M236" s="195" t="s">
        <v>1126</v>
      </c>
      <c r="N236" s="205" t="s">
        <v>1127</v>
      </c>
      <c r="O236" s="205" t="s">
        <v>1128</v>
      </c>
      <c r="P236" s="266"/>
      <c r="Q236" s="259" t="s">
        <v>1129</v>
      </c>
    </row>
    <row r="237" s="232" customFormat="1" ht="22.5" spans="1:17">
      <c r="A237" s="98">
        <f t="shared" si="6"/>
        <v>227</v>
      </c>
      <c r="B237" s="209" t="s">
        <v>21</v>
      </c>
      <c r="C237" s="209" t="s">
        <v>890</v>
      </c>
      <c r="D237" s="209" t="s">
        <v>890</v>
      </c>
      <c r="E237" s="195" t="s">
        <v>648</v>
      </c>
      <c r="F237" s="209" t="s">
        <v>19</v>
      </c>
      <c r="G237" s="195" t="s">
        <v>982</v>
      </c>
      <c r="H237" s="195" t="s">
        <v>1130</v>
      </c>
      <c r="I237" s="206">
        <v>15</v>
      </c>
      <c r="J237" s="209" t="s">
        <v>27</v>
      </c>
      <c r="K237" s="183" t="s">
        <v>916</v>
      </c>
      <c r="L237" s="183" t="s">
        <v>29</v>
      </c>
      <c r="M237" s="195" t="s">
        <v>1012</v>
      </c>
      <c r="N237" s="205" t="s">
        <v>1131</v>
      </c>
      <c r="O237" s="205" t="s">
        <v>1132</v>
      </c>
      <c r="P237" s="266"/>
      <c r="Q237" s="259" t="s">
        <v>1133</v>
      </c>
    </row>
    <row r="238" s="232" customFormat="1" ht="22.5" spans="1:17">
      <c r="A238" s="98">
        <f t="shared" si="6"/>
        <v>228</v>
      </c>
      <c r="B238" s="209" t="s">
        <v>21</v>
      </c>
      <c r="C238" s="209" t="s">
        <v>899</v>
      </c>
      <c r="D238" s="209" t="s">
        <v>899</v>
      </c>
      <c r="E238" s="195" t="s">
        <v>726</v>
      </c>
      <c r="F238" s="209" t="s">
        <v>19</v>
      </c>
      <c r="G238" s="195" t="s">
        <v>252</v>
      </c>
      <c r="H238" s="195" t="s">
        <v>1134</v>
      </c>
      <c r="I238" s="206">
        <v>5</v>
      </c>
      <c r="J238" s="209" t="s">
        <v>27</v>
      </c>
      <c r="K238" s="183" t="s">
        <v>916</v>
      </c>
      <c r="L238" s="183" t="s">
        <v>29</v>
      </c>
      <c r="M238" s="195" t="s">
        <v>1135</v>
      </c>
      <c r="N238" s="205" t="s">
        <v>1136</v>
      </c>
      <c r="O238" s="205" t="s">
        <v>1137</v>
      </c>
      <c r="P238" s="267"/>
      <c r="Q238" s="259" t="s">
        <v>1138</v>
      </c>
    </row>
    <row r="239" s="232" customFormat="1" ht="22.5" spans="1:17">
      <c r="A239" s="98">
        <f t="shared" si="6"/>
        <v>229</v>
      </c>
      <c r="B239" s="209" t="s">
        <v>21</v>
      </c>
      <c r="C239" s="209" t="s">
        <v>937</v>
      </c>
      <c r="D239" s="209" t="s">
        <v>937</v>
      </c>
      <c r="E239" s="188" t="s">
        <v>1139</v>
      </c>
      <c r="F239" s="209" t="s">
        <v>19</v>
      </c>
      <c r="G239" s="195" t="s">
        <v>252</v>
      </c>
      <c r="H239" s="188" t="s">
        <v>1140</v>
      </c>
      <c r="I239" s="206">
        <v>10</v>
      </c>
      <c r="J239" s="209" t="s">
        <v>27</v>
      </c>
      <c r="K239" s="183" t="s">
        <v>916</v>
      </c>
      <c r="L239" s="183" t="s">
        <v>29</v>
      </c>
      <c r="M239" s="188" t="s">
        <v>990</v>
      </c>
      <c r="N239" s="183" t="s">
        <v>1141</v>
      </c>
      <c r="O239" s="183" t="s">
        <v>1142</v>
      </c>
      <c r="P239" s="267"/>
      <c r="Q239" s="259" t="s">
        <v>1143</v>
      </c>
    </row>
    <row r="240" s="232" customFormat="1" ht="22.5" spans="1:17">
      <c r="A240" s="98">
        <f t="shared" si="6"/>
        <v>230</v>
      </c>
      <c r="B240" s="209" t="s">
        <v>21</v>
      </c>
      <c r="C240" s="209" t="s">
        <v>1112</v>
      </c>
      <c r="D240" s="209" t="s">
        <v>1112</v>
      </c>
      <c r="E240" s="195" t="s">
        <v>1144</v>
      </c>
      <c r="F240" s="209" t="s">
        <v>19</v>
      </c>
      <c r="G240" s="195" t="s">
        <v>252</v>
      </c>
      <c r="H240" s="195" t="s">
        <v>1145</v>
      </c>
      <c r="I240" s="206">
        <v>20</v>
      </c>
      <c r="J240" s="209" t="s">
        <v>27</v>
      </c>
      <c r="K240" s="183" t="s">
        <v>916</v>
      </c>
      <c r="L240" s="183" t="s">
        <v>29</v>
      </c>
      <c r="M240" s="195" t="s">
        <v>1146</v>
      </c>
      <c r="N240" s="205" t="s">
        <v>1147</v>
      </c>
      <c r="O240" s="205" t="s">
        <v>1147</v>
      </c>
      <c r="P240" s="267"/>
      <c r="Q240" s="259" t="s">
        <v>1148</v>
      </c>
    </row>
    <row r="241" s="232" customFormat="1" ht="22.5" spans="1:17">
      <c r="A241" s="98">
        <f t="shared" si="6"/>
        <v>231</v>
      </c>
      <c r="B241" s="209" t="s">
        <v>21</v>
      </c>
      <c r="C241" s="194" t="s">
        <v>1149</v>
      </c>
      <c r="D241" s="194" t="s">
        <v>1149</v>
      </c>
      <c r="E241" s="188" t="s">
        <v>1150</v>
      </c>
      <c r="F241" s="175" t="s">
        <v>19</v>
      </c>
      <c r="G241" s="188" t="s">
        <v>252</v>
      </c>
      <c r="H241" s="188" t="s">
        <v>1151</v>
      </c>
      <c r="I241" s="206">
        <v>20</v>
      </c>
      <c r="J241" s="209" t="s">
        <v>27</v>
      </c>
      <c r="K241" s="183" t="s">
        <v>916</v>
      </c>
      <c r="L241" s="183" t="s">
        <v>29</v>
      </c>
      <c r="M241" s="188" t="s">
        <v>1085</v>
      </c>
      <c r="N241" s="183" t="s">
        <v>1152</v>
      </c>
      <c r="O241" s="183" t="s">
        <v>1153</v>
      </c>
      <c r="P241" s="267"/>
      <c r="Q241" s="259" t="s">
        <v>1154</v>
      </c>
    </row>
    <row r="242" s="232" customFormat="1" ht="22.5" spans="1:17">
      <c r="A242" s="98">
        <f t="shared" si="6"/>
        <v>232</v>
      </c>
      <c r="B242" s="209" t="s">
        <v>21</v>
      </c>
      <c r="C242" s="209" t="s">
        <v>1053</v>
      </c>
      <c r="D242" s="209" t="s">
        <v>1053</v>
      </c>
      <c r="E242" s="188" t="s">
        <v>201</v>
      </c>
      <c r="F242" s="175" t="s">
        <v>19</v>
      </c>
      <c r="G242" s="188" t="s">
        <v>982</v>
      </c>
      <c r="H242" s="188" t="s">
        <v>1155</v>
      </c>
      <c r="I242" s="206">
        <v>20</v>
      </c>
      <c r="J242" s="209" t="s">
        <v>27</v>
      </c>
      <c r="K242" s="183" t="s">
        <v>916</v>
      </c>
      <c r="L242" s="183" t="s">
        <v>29</v>
      </c>
      <c r="M242" s="188" t="s">
        <v>1156</v>
      </c>
      <c r="N242" s="183" t="s">
        <v>1157</v>
      </c>
      <c r="O242" s="183" t="s">
        <v>1158</v>
      </c>
      <c r="P242" s="267"/>
      <c r="Q242" s="259" t="s">
        <v>1159</v>
      </c>
    </row>
    <row r="243" s="232" customFormat="1" ht="33.75" spans="1:17">
      <c r="A243" s="98">
        <f t="shared" si="6"/>
        <v>233</v>
      </c>
      <c r="B243" s="209" t="s">
        <v>21</v>
      </c>
      <c r="C243" s="209" t="s">
        <v>1160</v>
      </c>
      <c r="D243" s="209" t="s">
        <v>1160</v>
      </c>
      <c r="E243" s="195" t="s">
        <v>663</v>
      </c>
      <c r="F243" s="209" t="s">
        <v>19</v>
      </c>
      <c r="G243" s="195" t="s">
        <v>988</v>
      </c>
      <c r="H243" s="195" t="s">
        <v>1161</v>
      </c>
      <c r="I243" s="206">
        <v>20</v>
      </c>
      <c r="J243" s="209" t="s">
        <v>27</v>
      </c>
      <c r="K243" s="183" t="s">
        <v>916</v>
      </c>
      <c r="L243" s="183" t="s">
        <v>29</v>
      </c>
      <c r="M243" s="195" t="s">
        <v>1162</v>
      </c>
      <c r="N243" s="205" t="s">
        <v>1163</v>
      </c>
      <c r="O243" s="205" t="s">
        <v>463</v>
      </c>
      <c r="P243" s="267"/>
      <c r="Q243" s="259" t="s">
        <v>1164</v>
      </c>
    </row>
    <row r="244" s="232" customFormat="1" ht="22.5" spans="1:17">
      <c r="A244" s="98">
        <f t="shared" si="6"/>
        <v>234</v>
      </c>
      <c r="B244" s="209" t="s">
        <v>21</v>
      </c>
      <c r="C244" s="209" t="s">
        <v>1059</v>
      </c>
      <c r="D244" s="209" t="s">
        <v>1059</v>
      </c>
      <c r="E244" s="195" t="s">
        <v>1165</v>
      </c>
      <c r="F244" s="209" t="s">
        <v>19</v>
      </c>
      <c r="G244" s="195" t="s">
        <v>252</v>
      </c>
      <c r="H244" s="195" t="s">
        <v>1166</v>
      </c>
      <c r="I244" s="206">
        <v>9</v>
      </c>
      <c r="J244" s="209" t="s">
        <v>27</v>
      </c>
      <c r="K244" s="183" t="s">
        <v>916</v>
      </c>
      <c r="L244" s="183" t="s">
        <v>29</v>
      </c>
      <c r="M244" s="195" t="s">
        <v>1167</v>
      </c>
      <c r="N244" s="205" t="s">
        <v>1168</v>
      </c>
      <c r="O244" s="205" t="s">
        <v>1169</v>
      </c>
      <c r="P244" s="267"/>
      <c r="Q244" s="259" t="s">
        <v>1170</v>
      </c>
    </row>
    <row r="245" s="232" customFormat="1" ht="22.5" spans="1:17">
      <c r="A245" s="98">
        <f t="shared" si="6"/>
        <v>235</v>
      </c>
      <c r="B245" s="209" t="s">
        <v>21</v>
      </c>
      <c r="C245" s="209" t="s">
        <v>1059</v>
      </c>
      <c r="D245" s="209" t="s">
        <v>1059</v>
      </c>
      <c r="E245" s="195" t="s">
        <v>1165</v>
      </c>
      <c r="F245" s="209" t="s">
        <v>19</v>
      </c>
      <c r="G245" s="195" t="s">
        <v>1002</v>
      </c>
      <c r="H245" s="195" t="s">
        <v>1171</v>
      </c>
      <c r="I245" s="206">
        <v>4</v>
      </c>
      <c r="J245" s="209" t="s">
        <v>27</v>
      </c>
      <c r="K245" s="183" t="s">
        <v>916</v>
      </c>
      <c r="L245" s="183" t="s">
        <v>29</v>
      </c>
      <c r="M245" s="195" t="s">
        <v>1172</v>
      </c>
      <c r="N245" s="205" t="s">
        <v>1173</v>
      </c>
      <c r="O245" s="205" t="s">
        <v>1174</v>
      </c>
      <c r="P245" s="267"/>
      <c r="Q245" s="259" t="s">
        <v>1175</v>
      </c>
    </row>
    <row r="246" s="232" customFormat="1" ht="22.5" spans="1:17">
      <c r="A246" s="98">
        <f t="shared" si="6"/>
        <v>236</v>
      </c>
      <c r="B246" s="209" t="s">
        <v>21</v>
      </c>
      <c r="C246" s="201" t="s">
        <v>1176</v>
      </c>
      <c r="D246" s="201" t="s">
        <v>1176</v>
      </c>
      <c r="E246" s="262" t="s">
        <v>1177</v>
      </c>
      <c r="F246" s="201" t="s">
        <v>19</v>
      </c>
      <c r="G246" s="262" t="s">
        <v>1002</v>
      </c>
      <c r="H246" s="262" t="s">
        <v>1178</v>
      </c>
      <c r="I246" s="206">
        <v>10</v>
      </c>
      <c r="J246" s="209" t="s">
        <v>27</v>
      </c>
      <c r="K246" s="183" t="s">
        <v>916</v>
      </c>
      <c r="L246" s="183" t="s">
        <v>29</v>
      </c>
      <c r="M246" s="262" t="s">
        <v>1179</v>
      </c>
      <c r="N246" s="201" t="s">
        <v>1180</v>
      </c>
      <c r="O246" s="201" t="s">
        <v>1180</v>
      </c>
      <c r="P246" s="267"/>
      <c r="Q246" s="259" t="s">
        <v>1181</v>
      </c>
    </row>
    <row r="247" s="232" customFormat="1" ht="22.5" spans="1:17">
      <c r="A247" s="98">
        <f t="shared" si="6"/>
        <v>237</v>
      </c>
      <c r="B247" s="209" t="s">
        <v>21</v>
      </c>
      <c r="C247" s="201" t="s">
        <v>1176</v>
      </c>
      <c r="D247" s="201" t="s">
        <v>1176</v>
      </c>
      <c r="E247" s="262" t="s">
        <v>1177</v>
      </c>
      <c r="F247" s="201" t="s">
        <v>19</v>
      </c>
      <c r="G247" s="262" t="s">
        <v>252</v>
      </c>
      <c r="H247" s="262" t="s">
        <v>1182</v>
      </c>
      <c r="I247" s="206">
        <v>10</v>
      </c>
      <c r="J247" s="209" t="s">
        <v>27</v>
      </c>
      <c r="K247" s="183" t="s">
        <v>916</v>
      </c>
      <c r="L247" s="183" t="s">
        <v>29</v>
      </c>
      <c r="M247" s="262" t="s">
        <v>1183</v>
      </c>
      <c r="N247" s="201" t="s">
        <v>1180</v>
      </c>
      <c r="O247" s="201" t="s">
        <v>1180</v>
      </c>
      <c r="P247" s="267"/>
      <c r="Q247" s="259" t="s">
        <v>1184</v>
      </c>
    </row>
    <row r="248" s="66" customFormat="1" ht="22.5" spans="1:17">
      <c r="A248" s="98">
        <f t="shared" si="6"/>
        <v>238</v>
      </c>
      <c r="B248" s="209" t="s">
        <v>21</v>
      </c>
      <c r="C248" s="201" t="s">
        <v>880</v>
      </c>
      <c r="D248" s="201" t="s">
        <v>880</v>
      </c>
      <c r="E248" s="262" t="s">
        <v>420</v>
      </c>
      <c r="F248" s="201" t="s">
        <v>19</v>
      </c>
      <c r="G248" s="262" t="s">
        <v>988</v>
      </c>
      <c r="H248" s="262" t="s">
        <v>1185</v>
      </c>
      <c r="I248" s="206">
        <v>100</v>
      </c>
      <c r="J248" s="209" t="s">
        <v>27</v>
      </c>
      <c r="K248" s="183">
        <v>2022.03</v>
      </c>
      <c r="L248" s="183">
        <v>2022.12</v>
      </c>
      <c r="M248" s="262" t="s">
        <v>1186</v>
      </c>
      <c r="N248" s="201" t="s">
        <v>1187</v>
      </c>
      <c r="O248" s="201" t="s">
        <v>1188</v>
      </c>
      <c r="P248" s="267"/>
      <c r="Q248" s="259" t="s">
        <v>1189</v>
      </c>
    </row>
    <row r="249" s="65" customFormat="1" ht="56.25" spans="1:17">
      <c r="A249" s="98">
        <f t="shared" si="6"/>
        <v>239</v>
      </c>
      <c r="B249" s="209" t="s">
        <v>21</v>
      </c>
      <c r="C249" s="201" t="s">
        <v>905</v>
      </c>
      <c r="D249" s="201" t="s">
        <v>905</v>
      </c>
      <c r="E249" s="262" t="s">
        <v>788</v>
      </c>
      <c r="F249" s="201" t="s">
        <v>19</v>
      </c>
      <c r="G249" s="262" t="s">
        <v>988</v>
      </c>
      <c r="H249" s="262" t="s">
        <v>1190</v>
      </c>
      <c r="I249" s="206">
        <v>130</v>
      </c>
      <c r="J249" s="209" t="s">
        <v>27</v>
      </c>
      <c r="K249" s="183">
        <v>2022.03</v>
      </c>
      <c r="L249" s="183">
        <v>2022.12</v>
      </c>
      <c r="M249" s="262" t="s">
        <v>1191</v>
      </c>
      <c r="N249" s="201" t="s">
        <v>1192</v>
      </c>
      <c r="O249" s="201" t="s">
        <v>1193</v>
      </c>
      <c r="P249" s="267"/>
      <c r="Q249" s="259" t="s">
        <v>1194</v>
      </c>
    </row>
    <row r="250" s="65" customFormat="1" ht="22.5" spans="1:17">
      <c r="A250" s="98">
        <f t="shared" si="6"/>
        <v>240</v>
      </c>
      <c r="B250" s="209" t="s">
        <v>21</v>
      </c>
      <c r="C250" s="201" t="s">
        <v>905</v>
      </c>
      <c r="D250" s="201" t="s">
        <v>905</v>
      </c>
      <c r="E250" s="262" t="s">
        <v>788</v>
      </c>
      <c r="F250" s="201" t="s">
        <v>19</v>
      </c>
      <c r="G250" s="262" t="s">
        <v>988</v>
      </c>
      <c r="H250" s="262" t="s">
        <v>1195</v>
      </c>
      <c r="I250" s="206">
        <v>15</v>
      </c>
      <c r="J250" s="209" t="s">
        <v>27</v>
      </c>
      <c r="K250" s="183">
        <v>2022.03</v>
      </c>
      <c r="L250" s="183">
        <v>2022.12</v>
      </c>
      <c r="M250" s="262" t="s">
        <v>1196</v>
      </c>
      <c r="N250" s="201" t="s">
        <v>1197</v>
      </c>
      <c r="O250" s="201" t="s">
        <v>1198</v>
      </c>
      <c r="P250" s="267"/>
      <c r="Q250" s="259" t="s">
        <v>1199</v>
      </c>
    </row>
    <row r="251" s="233" customFormat="1" ht="22.5" spans="1:17">
      <c r="A251" s="149">
        <f t="shared" si="6"/>
        <v>241</v>
      </c>
      <c r="B251" s="215" t="s">
        <v>21</v>
      </c>
      <c r="C251" s="224" t="s">
        <v>966</v>
      </c>
      <c r="D251" s="224" t="s">
        <v>966</v>
      </c>
      <c r="E251" s="225" t="s">
        <v>1200</v>
      </c>
      <c r="F251" s="224" t="s">
        <v>19</v>
      </c>
      <c r="G251" s="225" t="s">
        <v>1002</v>
      </c>
      <c r="H251" s="225" t="s">
        <v>1201</v>
      </c>
      <c r="I251" s="222">
        <v>40</v>
      </c>
      <c r="J251" s="215" t="s">
        <v>27</v>
      </c>
      <c r="K251" s="227">
        <v>2022.03</v>
      </c>
      <c r="L251" s="227">
        <v>2022.12</v>
      </c>
      <c r="M251" s="225" t="s">
        <v>1186</v>
      </c>
      <c r="N251" s="224" t="s">
        <v>1202</v>
      </c>
      <c r="O251" s="224" t="s">
        <v>1203</v>
      </c>
      <c r="P251" s="268"/>
      <c r="Q251" s="269" t="s">
        <v>1204</v>
      </c>
    </row>
    <row r="252" s="65" customFormat="1" ht="22.5" spans="1:17">
      <c r="A252" s="98">
        <f t="shared" ref="A252:A257" si="7">ROW()-10</f>
        <v>242</v>
      </c>
      <c r="B252" s="209" t="s">
        <v>21</v>
      </c>
      <c r="C252" s="201" t="s">
        <v>1160</v>
      </c>
      <c r="D252" s="201" t="s">
        <v>1160</v>
      </c>
      <c r="E252" s="262" t="s">
        <v>856</v>
      </c>
      <c r="F252" s="201" t="s">
        <v>19</v>
      </c>
      <c r="G252" s="262" t="s">
        <v>988</v>
      </c>
      <c r="H252" s="262" t="s">
        <v>1205</v>
      </c>
      <c r="I252" s="206">
        <v>14</v>
      </c>
      <c r="J252" s="209" t="s">
        <v>27</v>
      </c>
      <c r="K252" s="183">
        <v>2022.03</v>
      </c>
      <c r="L252" s="183">
        <v>2022.12</v>
      </c>
      <c r="M252" s="262" t="s">
        <v>1186</v>
      </c>
      <c r="N252" s="201" t="s">
        <v>1206</v>
      </c>
      <c r="O252" s="201" t="s">
        <v>1207</v>
      </c>
      <c r="P252" s="267"/>
      <c r="Q252" s="259" t="s">
        <v>1208</v>
      </c>
    </row>
    <row r="253" s="65" customFormat="1" ht="22.5" spans="1:17">
      <c r="A253" s="98">
        <f t="shared" si="7"/>
        <v>243</v>
      </c>
      <c r="B253" s="209" t="s">
        <v>21</v>
      </c>
      <c r="C253" s="201" t="s">
        <v>890</v>
      </c>
      <c r="D253" s="201" t="s">
        <v>890</v>
      </c>
      <c r="E253" s="262" t="s">
        <v>638</v>
      </c>
      <c r="F253" s="201" t="s">
        <v>19</v>
      </c>
      <c r="G253" s="262" t="s">
        <v>252</v>
      </c>
      <c r="H253" s="262" t="s">
        <v>1209</v>
      </c>
      <c r="I253" s="206">
        <v>15</v>
      </c>
      <c r="J253" s="209" t="s">
        <v>27</v>
      </c>
      <c r="K253" s="183">
        <v>2022.03</v>
      </c>
      <c r="L253" s="183">
        <v>2022.12</v>
      </c>
      <c r="M253" s="262" t="s">
        <v>1210</v>
      </c>
      <c r="N253" s="201" t="s">
        <v>1211</v>
      </c>
      <c r="O253" s="201" t="s">
        <v>1212</v>
      </c>
      <c r="P253" s="267"/>
      <c r="Q253" s="259" t="s">
        <v>1213</v>
      </c>
    </row>
    <row r="254" s="65" customFormat="1" ht="22.5" spans="1:17">
      <c r="A254" s="98">
        <f t="shared" si="7"/>
        <v>244</v>
      </c>
      <c r="B254" s="209" t="s">
        <v>21</v>
      </c>
      <c r="C254" s="201" t="s">
        <v>880</v>
      </c>
      <c r="D254" s="201" t="s">
        <v>880</v>
      </c>
      <c r="E254" s="262" t="s">
        <v>1214</v>
      </c>
      <c r="F254" s="201" t="s">
        <v>19</v>
      </c>
      <c r="G254" s="262" t="s">
        <v>252</v>
      </c>
      <c r="H254" s="262" t="s">
        <v>1215</v>
      </c>
      <c r="I254" s="206">
        <v>3</v>
      </c>
      <c r="J254" s="209" t="s">
        <v>27</v>
      </c>
      <c r="K254" s="183">
        <v>2022.03</v>
      </c>
      <c r="L254" s="183">
        <v>2022.12</v>
      </c>
      <c r="M254" s="262" t="s">
        <v>1216</v>
      </c>
      <c r="N254" s="201" t="s">
        <v>1217</v>
      </c>
      <c r="O254" s="201" t="s">
        <v>1218</v>
      </c>
      <c r="P254" s="267"/>
      <c r="Q254" s="259" t="s">
        <v>1219</v>
      </c>
    </row>
    <row r="255" s="65" customFormat="1" ht="22.5" spans="1:17">
      <c r="A255" s="98">
        <f t="shared" si="7"/>
        <v>245</v>
      </c>
      <c r="B255" s="209" t="s">
        <v>21</v>
      </c>
      <c r="C255" s="201" t="s">
        <v>1059</v>
      </c>
      <c r="D255" s="201" t="s">
        <v>1059</v>
      </c>
      <c r="E255" s="262" t="s">
        <v>1220</v>
      </c>
      <c r="F255" s="201" t="s">
        <v>19</v>
      </c>
      <c r="G255" s="262" t="s">
        <v>982</v>
      </c>
      <c r="H255" s="262" t="s">
        <v>1221</v>
      </c>
      <c r="I255" s="206">
        <v>10</v>
      </c>
      <c r="J255" s="209" t="s">
        <v>27</v>
      </c>
      <c r="K255" s="183">
        <v>2022.03</v>
      </c>
      <c r="L255" s="183">
        <v>2022.12</v>
      </c>
      <c r="M255" s="262" t="s">
        <v>1108</v>
      </c>
      <c r="N255" s="201" t="s">
        <v>1222</v>
      </c>
      <c r="O255" s="201" t="s">
        <v>1223</v>
      </c>
      <c r="P255" s="267"/>
      <c r="Q255" s="259" t="s">
        <v>1224</v>
      </c>
    </row>
    <row r="256" s="65" customFormat="1" ht="22.5" spans="1:17">
      <c r="A256" s="98">
        <f t="shared" si="7"/>
        <v>246</v>
      </c>
      <c r="B256" s="209" t="s">
        <v>21</v>
      </c>
      <c r="C256" s="201" t="s">
        <v>1022</v>
      </c>
      <c r="D256" s="201" t="s">
        <v>1022</v>
      </c>
      <c r="E256" s="262" t="s">
        <v>1033</v>
      </c>
      <c r="F256" s="201" t="s">
        <v>19</v>
      </c>
      <c r="G256" s="262" t="s">
        <v>982</v>
      </c>
      <c r="H256" s="262" t="s">
        <v>1225</v>
      </c>
      <c r="I256" s="206">
        <v>10</v>
      </c>
      <c r="J256" s="209" t="s">
        <v>27</v>
      </c>
      <c r="K256" s="183">
        <v>2022.03</v>
      </c>
      <c r="L256" s="183">
        <v>2022.12</v>
      </c>
      <c r="M256" s="262" t="s">
        <v>1108</v>
      </c>
      <c r="N256" s="201" t="s">
        <v>1037</v>
      </c>
      <c r="O256" s="201" t="s">
        <v>1038</v>
      </c>
      <c r="P256" s="267"/>
      <c r="Q256" s="259" t="s">
        <v>1226</v>
      </c>
    </row>
    <row r="257" s="65" customFormat="1" ht="22.5" spans="1:17">
      <c r="A257" s="98">
        <f t="shared" si="7"/>
        <v>247</v>
      </c>
      <c r="B257" s="209" t="s">
        <v>21</v>
      </c>
      <c r="C257" s="201" t="s">
        <v>928</v>
      </c>
      <c r="D257" s="201" t="s">
        <v>928</v>
      </c>
      <c r="E257" s="262" t="s">
        <v>207</v>
      </c>
      <c r="F257" s="201" t="s">
        <v>19</v>
      </c>
      <c r="G257" s="262" t="s">
        <v>1227</v>
      </c>
      <c r="H257" s="262" t="s">
        <v>1228</v>
      </c>
      <c r="I257" s="206">
        <v>10</v>
      </c>
      <c r="J257" s="209" t="s">
        <v>27</v>
      </c>
      <c r="K257" s="183">
        <v>2022.03</v>
      </c>
      <c r="L257" s="183">
        <v>2022.12</v>
      </c>
      <c r="M257" s="262" t="s">
        <v>1229</v>
      </c>
      <c r="N257" s="201" t="s">
        <v>1230</v>
      </c>
      <c r="O257" s="201" t="s">
        <v>1231</v>
      </c>
      <c r="P257" s="267"/>
      <c r="Q257" s="259" t="s">
        <v>1232</v>
      </c>
    </row>
  </sheetData>
  <mergeCells count="1">
    <mergeCell ref="A1:P1"/>
  </mergeCells>
  <pageMargins left="0.393055555555556" right="0" top="1" bottom="1" header="0.5" footer="0.5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93"/>
  <sheetViews>
    <sheetView workbookViewId="0">
      <selection activeCell="U7" sqref="U7"/>
    </sheetView>
  </sheetViews>
  <sheetFormatPr defaultColWidth="9" defaultRowHeight="13.5"/>
  <cols>
    <col min="1" max="1" width="5.63333333333333" style="65" customWidth="1"/>
    <col min="2" max="2" width="8.775" style="74" customWidth="1"/>
    <col min="3" max="3" width="8.775" style="75" customWidth="1"/>
    <col min="4" max="4" width="8.89166666666667" style="75" customWidth="1"/>
    <col min="5" max="5" width="11.225" style="76" customWidth="1"/>
    <col min="6" max="6" width="6.44166666666667" style="75" customWidth="1"/>
    <col min="7" max="7" width="10.775" style="76" customWidth="1"/>
    <col min="8" max="8" width="25.5583333333333" style="77" customWidth="1"/>
    <col min="9" max="9" width="8.775" style="74" customWidth="1"/>
    <col min="10" max="10" width="8.66666666666667" style="74" customWidth="1"/>
    <col min="11" max="12" width="9.775" style="78" customWidth="1"/>
    <col min="13" max="13" width="21.5" style="76" customWidth="1"/>
    <col min="14" max="14" width="11" style="78" customWidth="1"/>
    <col min="15" max="15" width="9.89166666666667" style="78" customWidth="1"/>
    <col min="16" max="16" width="8.89166666666667" style="65" customWidth="1"/>
    <col min="17" max="17" width="19.6666666666667" style="79" hidden="1" customWidth="1"/>
    <col min="18" max="16384" width="9" style="65"/>
  </cols>
  <sheetData>
    <row r="1" s="65" customFormat="1" ht="40" customHeight="1" spans="1:17">
      <c r="A1" s="80" t="s">
        <v>1233</v>
      </c>
      <c r="B1" s="81"/>
      <c r="C1" s="81"/>
      <c r="D1" s="81"/>
      <c r="E1" s="82"/>
      <c r="F1" s="81"/>
      <c r="G1" s="82"/>
      <c r="H1" s="82"/>
      <c r="I1" s="100"/>
      <c r="J1" s="81"/>
      <c r="K1" s="101"/>
      <c r="L1" s="101"/>
      <c r="M1" s="82"/>
      <c r="N1" s="101"/>
      <c r="O1" s="101"/>
      <c r="P1" s="80"/>
      <c r="Q1" s="79"/>
    </row>
    <row r="2" s="66" customFormat="1" ht="34" customHeight="1" spans="1:17">
      <c r="A2" s="83" t="s">
        <v>1</v>
      </c>
      <c r="B2" s="84" t="s">
        <v>172</v>
      </c>
      <c r="C2" s="84" t="s">
        <v>3</v>
      </c>
      <c r="D2" s="84" t="s">
        <v>4</v>
      </c>
      <c r="E2" s="84" t="s">
        <v>5</v>
      </c>
      <c r="F2" s="84" t="s">
        <v>6</v>
      </c>
      <c r="G2" s="84" t="s">
        <v>7</v>
      </c>
      <c r="H2" s="84" t="s">
        <v>8</v>
      </c>
      <c r="I2" s="102" t="s">
        <v>9</v>
      </c>
      <c r="J2" s="84" t="s">
        <v>10</v>
      </c>
      <c r="K2" s="103" t="s">
        <v>11</v>
      </c>
      <c r="L2" s="103" t="s">
        <v>12</v>
      </c>
      <c r="M2" s="84" t="s">
        <v>13</v>
      </c>
      <c r="N2" s="103" t="s">
        <v>14</v>
      </c>
      <c r="O2" s="103" t="s">
        <v>15</v>
      </c>
      <c r="P2" s="83" t="s">
        <v>16</v>
      </c>
      <c r="Q2" s="118" t="s">
        <v>173</v>
      </c>
    </row>
    <row r="3" s="66" customFormat="1" ht="24" customHeight="1" spans="1:17">
      <c r="A3" s="85" t="s">
        <v>69</v>
      </c>
      <c r="B3" s="86" t="s">
        <v>1234</v>
      </c>
      <c r="C3" s="87"/>
      <c r="D3" s="88"/>
      <c r="E3" s="89"/>
      <c r="F3" s="90"/>
      <c r="G3" s="89"/>
      <c r="H3" s="89"/>
      <c r="I3" s="104">
        <f>I4+I93+I275+I396+I420+I428</f>
        <v>26832.53</v>
      </c>
      <c r="J3" s="105"/>
      <c r="K3" s="106"/>
      <c r="L3" s="107"/>
      <c r="M3" s="89"/>
      <c r="N3" s="108"/>
      <c r="O3" s="108"/>
      <c r="P3" s="109" t="s">
        <v>175</v>
      </c>
      <c r="Q3" s="119" t="s">
        <v>1235</v>
      </c>
    </row>
    <row r="4" s="67" customFormat="1" ht="24" customHeight="1" spans="1:17">
      <c r="A4" s="91" t="s">
        <v>71</v>
      </c>
      <c r="B4" s="92" t="s">
        <v>1236</v>
      </c>
      <c r="C4" s="93"/>
      <c r="D4" s="94"/>
      <c r="E4" s="95"/>
      <c r="F4" s="96"/>
      <c r="G4" s="97"/>
      <c r="H4" s="96"/>
      <c r="I4" s="110">
        <f>ROUND(SUM(I5:I92),0)</f>
        <v>2400</v>
      </c>
      <c r="J4" s="111"/>
      <c r="K4" s="112"/>
      <c r="L4" s="113"/>
      <c r="M4" s="97"/>
      <c r="N4" s="114" t="s">
        <v>1237</v>
      </c>
      <c r="O4" s="114" t="s">
        <v>1238</v>
      </c>
      <c r="P4" s="115" t="s">
        <v>1239</v>
      </c>
      <c r="Q4" s="119" t="s">
        <v>1240</v>
      </c>
    </row>
    <row r="5" s="68" customFormat="1" ht="24" customHeight="1" spans="1:17">
      <c r="A5" s="98">
        <f t="shared" ref="A5:A68" si="0">ROW()-4</f>
        <v>1</v>
      </c>
      <c r="B5" s="98" t="s">
        <v>21</v>
      </c>
      <c r="C5" s="98" t="s">
        <v>72</v>
      </c>
      <c r="D5" s="98" t="s">
        <v>1176</v>
      </c>
      <c r="E5" s="99" t="s">
        <v>363</v>
      </c>
      <c r="F5" s="98" t="s">
        <v>70</v>
      </c>
      <c r="G5" s="99" t="s">
        <v>1241</v>
      </c>
      <c r="H5" s="99" t="s">
        <v>1242</v>
      </c>
      <c r="I5" s="98">
        <v>8.32</v>
      </c>
      <c r="J5" s="99" t="s">
        <v>27</v>
      </c>
      <c r="K5" s="116" t="s">
        <v>916</v>
      </c>
      <c r="L5" s="116" t="s">
        <v>924</v>
      </c>
      <c r="M5" s="99" t="s">
        <v>1243</v>
      </c>
      <c r="N5" s="116" t="s">
        <v>1244</v>
      </c>
      <c r="O5" s="116" t="s">
        <v>1245</v>
      </c>
      <c r="P5" s="117"/>
      <c r="Q5" s="119" t="s">
        <v>1246</v>
      </c>
    </row>
    <row r="6" s="68" customFormat="1" ht="24" customHeight="1" spans="1:17">
      <c r="A6" s="98">
        <f t="shared" si="0"/>
        <v>2</v>
      </c>
      <c r="B6" s="98" t="s">
        <v>21</v>
      </c>
      <c r="C6" s="98" t="s">
        <v>72</v>
      </c>
      <c r="D6" s="98" t="s">
        <v>1176</v>
      </c>
      <c r="E6" s="99" t="s">
        <v>360</v>
      </c>
      <c r="F6" s="98" t="s">
        <v>70</v>
      </c>
      <c r="G6" s="99" t="s">
        <v>1247</v>
      </c>
      <c r="H6" s="99" t="s">
        <v>1248</v>
      </c>
      <c r="I6" s="98">
        <v>7.01</v>
      </c>
      <c r="J6" s="99" t="s">
        <v>27</v>
      </c>
      <c r="K6" s="116" t="s">
        <v>916</v>
      </c>
      <c r="L6" s="116" t="s">
        <v>924</v>
      </c>
      <c r="M6" s="99" t="s">
        <v>1249</v>
      </c>
      <c r="N6" s="116" t="s">
        <v>1250</v>
      </c>
      <c r="O6" s="116" t="s">
        <v>1251</v>
      </c>
      <c r="P6" s="117"/>
      <c r="Q6" s="119" t="s">
        <v>1252</v>
      </c>
    </row>
    <row r="7" s="68" customFormat="1" ht="24" customHeight="1" spans="1:17">
      <c r="A7" s="98">
        <f t="shared" si="0"/>
        <v>3</v>
      </c>
      <c r="B7" s="98" t="s">
        <v>21</v>
      </c>
      <c r="C7" s="98" t="s">
        <v>72</v>
      </c>
      <c r="D7" s="98" t="s">
        <v>1176</v>
      </c>
      <c r="E7" s="99" t="s">
        <v>366</v>
      </c>
      <c r="F7" s="98" t="s">
        <v>70</v>
      </c>
      <c r="G7" s="99" t="s">
        <v>1253</v>
      </c>
      <c r="H7" s="99" t="s">
        <v>1254</v>
      </c>
      <c r="I7" s="98">
        <v>2.86</v>
      </c>
      <c r="J7" s="99" t="s">
        <v>27</v>
      </c>
      <c r="K7" s="116" t="s">
        <v>916</v>
      </c>
      <c r="L7" s="116" t="s">
        <v>924</v>
      </c>
      <c r="M7" s="99" t="s">
        <v>1255</v>
      </c>
      <c r="N7" s="116" t="s">
        <v>1256</v>
      </c>
      <c r="O7" s="116" t="s">
        <v>1257</v>
      </c>
      <c r="P7" s="117"/>
      <c r="Q7" s="119" t="s">
        <v>1258</v>
      </c>
    </row>
    <row r="8" s="68" customFormat="1" ht="24" customHeight="1" spans="1:17">
      <c r="A8" s="98">
        <f t="shared" si="0"/>
        <v>4</v>
      </c>
      <c r="B8" s="98" t="s">
        <v>21</v>
      </c>
      <c r="C8" s="98" t="s">
        <v>72</v>
      </c>
      <c r="D8" s="98" t="s">
        <v>1176</v>
      </c>
      <c r="E8" s="99" t="s">
        <v>375</v>
      </c>
      <c r="F8" s="98" t="s">
        <v>70</v>
      </c>
      <c r="G8" s="99" t="s">
        <v>1259</v>
      </c>
      <c r="H8" s="99" t="s">
        <v>1260</v>
      </c>
      <c r="I8" s="98">
        <v>7.15</v>
      </c>
      <c r="J8" s="99" t="s">
        <v>27</v>
      </c>
      <c r="K8" s="116" t="s">
        <v>916</v>
      </c>
      <c r="L8" s="116" t="s">
        <v>924</v>
      </c>
      <c r="M8" s="99" t="s">
        <v>1261</v>
      </c>
      <c r="N8" s="116" t="s">
        <v>1262</v>
      </c>
      <c r="O8" s="116" t="s">
        <v>992</v>
      </c>
      <c r="P8" s="117"/>
      <c r="Q8" s="119" t="s">
        <v>1263</v>
      </c>
    </row>
    <row r="9" s="68" customFormat="1" ht="24" customHeight="1" spans="1:17">
      <c r="A9" s="98">
        <f t="shared" si="0"/>
        <v>5</v>
      </c>
      <c r="B9" s="98" t="s">
        <v>21</v>
      </c>
      <c r="C9" s="98" t="s">
        <v>72</v>
      </c>
      <c r="D9" s="98" t="s">
        <v>1176</v>
      </c>
      <c r="E9" s="99" t="s">
        <v>1264</v>
      </c>
      <c r="F9" s="98" t="s">
        <v>70</v>
      </c>
      <c r="G9" s="99" t="s">
        <v>1265</v>
      </c>
      <c r="H9" s="99" t="s">
        <v>1266</v>
      </c>
      <c r="I9" s="98">
        <v>5.77</v>
      </c>
      <c r="J9" s="99" t="s">
        <v>27</v>
      </c>
      <c r="K9" s="116" t="s">
        <v>916</v>
      </c>
      <c r="L9" s="116" t="s">
        <v>924</v>
      </c>
      <c r="M9" s="99" t="s">
        <v>1267</v>
      </c>
      <c r="N9" s="116" t="s">
        <v>1268</v>
      </c>
      <c r="O9" s="116" t="s">
        <v>418</v>
      </c>
      <c r="P9" s="117"/>
      <c r="Q9" s="119" t="s">
        <v>1269</v>
      </c>
    </row>
    <row r="10" s="68" customFormat="1" ht="36" customHeight="1" spans="1:17">
      <c r="A10" s="98">
        <f t="shared" si="0"/>
        <v>6</v>
      </c>
      <c r="B10" s="98" t="s">
        <v>21</v>
      </c>
      <c r="C10" s="98" t="s">
        <v>72</v>
      </c>
      <c r="D10" s="98" t="s">
        <v>1092</v>
      </c>
      <c r="E10" s="99" t="s">
        <v>396</v>
      </c>
      <c r="F10" s="98" t="s">
        <v>70</v>
      </c>
      <c r="G10" s="99" t="s">
        <v>1270</v>
      </c>
      <c r="H10" s="99" t="s">
        <v>1271</v>
      </c>
      <c r="I10" s="98">
        <v>9.31</v>
      </c>
      <c r="J10" s="99" t="s">
        <v>27</v>
      </c>
      <c r="K10" s="116" t="s">
        <v>916</v>
      </c>
      <c r="L10" s="116" t="s">
        <v>924</v>
      </c>
      <c r="M10" s="99" t="s">
        <v>1272</v>
      </c>
      <c r="N10" s="116" t="s">
        <v>1273</v>
      </c>
      <c r="O10" s="116" t="s">
        <v>1274</v>
      </c>
      <c r="P10" s="117"/>
      <c r="Q10" s="119" t="s">
        <v>1275</v>
      </c>
    </row>
    <row r="11" s="68" customFormat="1" ht="60" customHeight="1" spans="1:17">
      <c r="A11" s="98">
        <f t="shared" si="0"/>
        <v>7</v>
      </c>
      <c r="B11" s="98" t="s">
        <v>21</v>
      </c>
      <c r="C11" s="98" t="s">
        <v>72</v>
      </c>
      <c r="D11" s="98" t="s">
        <v>1053</v>
      </c>
      <c r="E11" s="99" t="s">
        <v>1276</v>
      </c>
      <c r="F11" s="98" t="s">
        <v>70</v>
      </c>
      <c r="G11" s="99" t="s">
        <v>1277</v>
      </c>
      <c r="H11" s="99" t="s">
        <v>1278</v>
      </c>
      <c r="I11" s="98">
        <v>5.24</v>
      </c>
      <c r="J11" s="99" t="s">
        <v>27</v>
      </c>
      <c r="K11" s="116" t="s">
        <v>916</v>
      </c>
      <c r="L11" s="116" t="s">
        <v>924</v>
      </c>
      <c r="M11" s="99" t="s">
        <v>1279</v>
      </c>
      <c r="N11" s="116" t="s">
        <v>1280</v>
      </c>
      <c r="O11" s="116" t="s">
        <v>418</v>
      </c>
      <c r="P11" s="117"/>
      <c r="Q11" s="119" t="s">
        <v>1281</v>
      </c>
    </row>
    <row r="12" s="68" customFormat="1" ht="24" customHeight="1" spans="1:17">
      <c r="A12" s="98">
        <f t="shared" si="0"/>
        <v>8</v>
      </c>
      <c r="B12" s="98" t="s">
        <v>21</v>
      </c>
      <c r="C12" s="98" t="s">
        <v>72</v>
      </c>
      <c r="D12" s="98" t="s">
        <v>1053</v>
      </c>
      <c r="E12" s="99" t="s">
        <v>709</v>
      </c>
      <c r="F12" s="98" t="s">
        <v>70</v>
      </c>
      <c r="G12" s="99" t="s">
        <v>1282</v>
      </c>
      <c r="H12" s="99" t="s">
        <v>1283</v>
      </c>
      <c r="I12" s="98">
        <v>9.04</v>
      </c>
      <c r="J12" s="99" t="s">
        <v>27</v>
      </c>
      <c r="K12" s="116" t="s">
        <v>916</v>
      </c>
      <c r="L12" s="116" t="s">
        <v>924</v>
      </c>
      <c r="M12" s="99" t="s">
        <v>1284</v>
      </c>
      <c r="N12" s="116" t="s">
        <v>1285</v>
      </c>
      <c r="O12" s="116" t="s">
        <v>1286</v>
      </c>
      <c r="P12" s="117"/>
      <c r="Q12" s="119" t="s">
        <v>1287</v>
      </c>
    </row>
    <row r="13" s="68" customFormat="1" ht="48" customHeight="1" spans="1:17">
      <c r="A13" s="98">
        <f t="shared" si="0"/>
        <v>9</v>
      </c>
      <c r="B13" s="98" t="s">
        <v>21</v>
      </c>
      <c r="C13" s="98" t="s">
        <v>72</v>
      </c>
      <c r="D13" s="98" t="s">
        <v>899</v>
      </c>
      <c r="E13" s="99" t="s">
        <v>1288</v>
      </c>
      <c r="F13" s="98" t="s">
        <v>70</v>
      </c>
      <c r="G13" s="99" t="s">
        <v>1289</v>
      </c>
      <c r="H13" s="99" t="s">
        <v>1290</v>
      </c>
      <c r="I13" s="98">
        <v>3.18</v>
      </c>
      <c r="J13" s="99" t="s">
        <v>27</v>
      </c>
      <c r="K13" s="116" t="s">
        <v>916</v>
      </c>
      <c r="L13" s="116" t="s">
        <v>924</v>
      </c>
      <c r="M13" s="99" t="s">
        <v>1291</v>
      </c>
      <c r="N13" s="116" t="s">
        <v>1292</v>
      </c>
      <c r="O13" s="116" t="s">
        <v>1293</v>
      </c>
      <c r="P13" s="117"/>
      <c r="Q13" s="119" t="s">
        <v>1294</v>
      </c>
    </row>
    <row r="14" s="68" customFormat="1" ht="24" customHeight="1" spans="1:17">
      <c r="A14" s="98">
        <f t="shared" si="0"/>
        <v>10</v>
      </c>
      <c r="B14" s="98" t="s">
        <v>21</v>
      </c>
      <c r="C14" s="98" t="s">
        <v>72</v>
      </c>
      <c r="D14" s="98" t="s">
        <v>899</v>
      </c>
      <c r="E14" s="99" t="s">
        <v>475</v>
      </c>
      <c r="F14" s="98" t="s">
        <v>70</v>
      </c>
      <c r="G14" s="99" t="s">
        <v>1295</v>
      </c>
      <c r="H14" s="99" t="s">
        <v>1296</v>
      </c>
      <c r="I14" s="98">
        <v>8.6</v>
      </c>
      <c r="J14" s="99" t="s">
        <v>27</v>
      </c>
      <c r="K14" s="116" t="s">
        <v>916</v>
      </c>
      <c r="L14" s="116" t="s">
        <v>924</v>
      </c>
      <c r="M14" s="99" t="s">
        <v>1297</v>
      </c>
      <c r="N14" s="116" t="s">
        <v>1298</v>
      </c>
      <c r="O14" s="116" t="s">
        <v>1299</v>
      </c>
      <c r="P14" s="117"/>
      <c r="Q14" s="119" t="s">
        <v>1300</v>
      </c>
    </row>
    <row r="15" s="68" customFormat="1" ht="24" customHeight="1" spans="1:17">
      <c r="A15" s="98">
        <f t="shared" si="0"/>
        <v>11</v>
      </c>
      <c r="B15" s="98" t="s">
        <v>21</v>
      </c>
      <c r="C15" s="98" t="s">
        <v>72</v>
      </c>
      <c r="D15" s="98" t="s">
        <v>899</v>
      </c>
      <c r="E15" s="99" t="s">
        <v>1301</v>
      </c>
      <c r="F15" s="98" t="s">
        <v>70</v>
      </c>
      <c r="G15" s="99" t="s">
        <v>1302</v>
      </c>
      <c r="H15" s="99" t="s">
        <v>1303</v>
      </c>
      <c r="I15" s="98">
        <v>5.71</v>
      </c>
      <c r="J15" s="99" t="s">
        <v>27</v>
      </c>
      <c r="K15" s="116" t="s">
        <v>916</v>
      </c>
      <c r="L15" s="116" t="s">
        <v>924</v>
      </c>
      <c r="M15" s="99" t="s">
        <v>1304</v>
      </c>
      <c r="N15" s="116" t="s">
        <v>1305</v>
      </c>
      <c r="O15" s="116" t="s">
        <v>1306</v>
      </c>
      <c r="P15" s="117"/>
      <c r="Q15" s="119" t="s">
        <v>1307</v>
      </c>
    </row>
    <row r="16" s="68" customFormat="1" ht="24" customHeight="1" spans="1:17">
      <c r="A16" s="98">
        <f t="shared" si="0"/>
        <v>12</v>
      </c>
      <c r="B16" s="98" t="s">
        <v>21</v>
      </c>
      <c r="C16" s="98" t="s">
        <v>72</v>
      </c>
      <c r="D16" s="98" t="s">
        <v>899</v>
      </c>
      <c r="E16" s="99" t="s">
        <v>491</v>
      </c>
      <c r="F16" s="98" t="s">
        <v>70</v>
      </c>
      <c r="G16" s="99" t="s">
        <v>1308</v>
      </c>
      <c r="H16" s="99" t="s">
        <v>1309</v>
      </c>
      <c r="I16" s="98">
        <v>7.31</v>
      </c>
      <c r="J16" s="99" t="s">
        <v>27</v>
      </c>
      <c r="K16" s="116" t="s">
        <v>916</v>
      </c>
      <c r="L16" s="116" t="s">
        <v>924</v>
      </c>
      <c r="M16" s="99" t="s">
        <v>1310</v>
      </c>
      <c r="N16" s="116" t="s">
        <v>1311</v>
      </c>
      <c r="O16" s="116" t="s">
        <v>1312</v>
      </c>
      <c r="P16" s="117"/>
      <c r="Q16" s="119" t="s">
        <v>1313</v>
      </c>
    </row>
    <row r="17" s="68" customFormat="1" ht="24" customHeight="1" spans="1:17">
      <c r="A17" s="98">
        <f t="shared" si="0"/>
        <v>13</v>
      </c>
      <c r="B17" s="98" t="s">
        <v>21</v>
      </c>
      <c r="C17" s="98" t="s">
        <v>72</v>
      </c>
      <c r="D17" s="98" t="s">
        <v>899</v>
      </c>
      <c r="E17" s="99" t="s">
        <v>1314</v>
      </c>
      <c r="F17" s="98" t="s">
        <v>70</v>
      </c>
      <c r="G17" s="99" t="s">
        <v>1315</v>
      </c>
      <c r="H17" s="99" t="s">
        <v>1316</v>
      </c>
      <c r="I17" s="98">
        <v>8.12</v>
      </c>
      <c r="J17" s="99" t="s">
        <v>27</v>
      </c>
      <c r="K17" s="116" t="s">
        <v>916</v>
      </c>
      <c r="L17" s="116" t="s">
        <v>924</v>
      </c>
      <c r="M17" s="99" t="s">
        <v>1317</v>
      </c>
      <c r="N17" s="116" t="s">
        <v>1318</v>
      </c>
      <c r="O17" s="116" t="s">
        <v>1319</v>
      </c>
      <c r="P17" s="117"/>
      <c r="Q17" s="119" t="s">
        <v>1320</v>
      </c>
    </row>
    <row r="18" s="68" customFormat="1" ht="24" customHeight="1" spans="1:17">
      <c r="A18" s="98">
        <f t="shared" si="0"/>
        <v>14</v>
      </c>
      <c r="B18" s="98" t="s">
        <v>21</v>
      </c>
      <c r="C18" s="98" t="s">
        <v>72</v>
      </c>
      <c r="D18" s="98" t="s">
        <v>899</v>
      </c>
      <c r="E18" s="99" t="s">
        <v>1321</v>
      </c>
      <c r="F18" s="98" t="s">
        <v>70</v>
      </c>
      <c r="G18" s="99" t="s">
        <v>1322</v>
      </c>
      <c r="H18" s="99" t="s">
        <v>1323</v>
      </c>
      <c r="I18" s="98">
        <v>6.22</v>
      </c>
      <c r="J18" s="99" t="s">
        <v>27</v>
      </c>
      <c r="K18" s="116" t="s">
        <v>916</v>
      </c>
      <c r="L18" s="116" t="s">
        <v>924</v>
      </c>
      <c r="M18" s="99" t="s">
        <v>1324</v>
      </c>
      <c r="N18" s="116" t="s">
        <v>1325</v>
      </c>
      <c r="O18" s="116" t="s">
        <v>1326</v>
      </c>
      <c r="P18" s="117"/>
      <c r="Q18" s="119" t="s">
        <v>1327</v>
      </c>
    </row>
    <row r="19" s="68" customFormat="1" ht="24" customHeight="1" spans="1:17">
      <c r="A19" s="98">
        <f t="shared" si="0"/>
        <v>15</v>
      </c>
      <c r="B19" s="98" t="s">
        <v>21</v>
      </c>
      <c r="C19" s="98" t="s">
        <v>72</v>
      </c>
      <c r="D19" s="98" t="s">
        <v>959</v>
      </c>
      <c r="E19" s="99" t="s">
        <v>1328</v>
      </c>
      <c r="F19" s="98" t="s">
        <v>70</v>
      </c>
      <c r="G19" s="99" t="s">
        <v>1329</v>
      </c>
      <c r="H19" s="99" t="s">
        <v>1330</v>
      </c>
      <c r="I19" s="98">
        <v>4.32</v>
      </c>
      <c r="J19" s="99" t="s">
        <v>27</v>
      </c>
      <c r="K19" s="116" t="s">
        <v>916</v>
      </c>
      <c r="L19" s="116" t="s">
        <v>924</v>
      </c>
      <c r="M19" s="99" t="s">
        <v>1331</v>
      </c>
      <c r="N19" s="116" t="s">
        <v>1332</v>
      </c>
      <c r="O19" s="116" t="s">
        <v>1333</v>
      </c>
      <c r="P19" s="117"/>
      <c r="Q19" s="119" t="s">
        <v>1334</v>
      </c>
    </row>
    <row r="20" s="68" customFormat="1" ht="24" customHeight="1" spans="1:17">
      <c r="A20" s="98">
        <f t="shared" si="0"/>
        <v>16</v>
      </c>
      <c r="B20" s="98" t="s">
        <v>21</v>
      </c>
      <c r="C20" s="98" t="s">
        <v>72</v>
      </c>
      <c r="D20" s="98" t="s">
        <v>959</v>
      </c>
      <c r="E20" s="99" t="s">
        <v>1335</v>
      </c>
      <c r="F20" s="98" t="s">
        <v>70</v>
      </c>
      <c r="G20" s="99" t="s">
        <v>1336</v>
      </c>
      <c r="H20" s="99" t="s">
        <v>1337</v>
      </c>
      <c r="I20" s="98">
        <v>1.38</v>
      </c>
      <c r="J20" s="99" t="s">
        <v>27</v>
      </c>
      <c r="K20" s="116" t="s">
        <v>916</v>
      </c>
      <c r="L20" s="116" t="s">
        <v>924</v>
      </c>
      <c r="M20" s="99" t="s">
        <v>1338</v>
      </c>
      <c r="N20" s="116" t="s">
        <v>430</v>
      </c>
      <c r="O20" s="116" t="s">
        <v>1339</v>
      </c>
      <c r="P20" s="117"/>
      <c r="Q20" s="119" t="s">
        <v>1340</v>
      </c>
    </row>
    <row r="21" s="68" customFormat="1" ht="24" customHeight="1" spans="1:17">
      <c r="A21" s="98">
        <f t="shared" si="0"/>
        <v>17</v>
      </c>
      <c r="B21" s="98" t="s">
        <v>21</v>
      </c>
      <c r="C21" s="98" t="s">
        <v>72</v>
      </c>
      <c r="D21" s="98" t="s">
        <v>959</v>
      </c>
      <c r="E21" s="99" t="s">
        <v>1341</v>
      </c>
      <c r="F21" s="98" t="s">
        <v>70</v>
      </c>
      <c r="G21" s="99" t="s">
        <v>1342</v>
      </c>
      <c r="H21" s="99" t="s">
        <v>1343</v>
      </c>
      <c r="I21" s="98">
        <v>2.61</v>
      </c>
      <c r="J21" s="99" t="s">
        <v>27</v>
      </c>
      <c r="K21" s="116" t="s">
        <v>916</v>
      </c>
      <c r="L21" s="116" t="s">
        <v>924</v>
      </c>
      <c r="M21" s="99" t="s">
        <v>1344</v>
      </c>
      <c r="N21" s="116" t="s">
        <v>1169</v>
      </c>
      <c r="O21" s="116" t="s">
        <v>1257</v>
      </c>
      <c r="P21" s="117"/>
      <c r="Q21" s="119" t="s">
        <v>1345</v>
      </c>
    </row>
    <row r="22" s="68" customFormat="1" ht="24" customHeight="1" spans="1:17">
      <c r="A22" s="98">
        <f t="shared" si="0"/>
        <v>18</v>
      </c>
      <c r="B22" s="98" t="s">
        <v>21</v>
      </c>
      <c r="C22" s="98" t="s">
        <v>72</v>
      </c>
      <c r="D22" s="98" t="s">
        <v>959</v>
      </c>
      <c r="E22" s="99" t="s">
        <v>748</v>
      </c>
      <c r="F22" s="98" t="s">
        <v>70</v>
      </c>
      <c r="G22" s="99" t="s">
        <v>1346</v>
      </c>
      <c r="H22" s="99" t="s">
        <v>1347</v>
      </c>
      <c r="I22" s="98">
        <v>18.7</v>
      </c>
      <c r="J22" s="99" t="s">
        <v>27</v>
      </c>
      <c r="K22" s="116" t="s">
        <v>916</v>
      </c>
      <c r="L22" s="116" t="s">
        <v>924</v>
      </c>
      <c r="M22" s="99" t="s">
        <v>1348</v>
      </c>
      <c r="N22" s="116" t="s">
        <v>1349</v>
      </c>
      <c r="O22" s="116" t="s">
        <v>1350</v>
      </c>
      <c r="P22" s="117"/>
      <c r="Q22" s="119" t="s">
        <v>1351</v>
      </c>
    </row>
    <row r="23" s="68" customFormat="1" ht="24" customHeight="1" spans="1:17">
      <c r="A23" s="98">
        <f t="shared" si="0"/>
        <v>19</v>
      </c>
      <c r="B23" s="98" t="s">
        <v>21</v>
      </c>
      <c r="C23" s="98" t="s">
        <v>72</v>
      </c>
      <c r="D23" s="98" t="s">
        <v>959</v>
      </c>
      <c r="E23" s="99" t="s">
        <v>736</v>
      </c>
      <c r="F23" s="98" t="s">
        <v>70</v>
      </c>
      <c r="G23" s="99" t="s">
        <v>1352</v>
      </c>
      <c r="H23" s="99" t="s">
        <v>1353</v>
      </c>
      <c r="I23" s="98">
        <v>2.64</v>
      </c>
      <c r="J23" s="99" t="s">
        <v>27</v>
      </c>
      <c r="K23" s="116" t="s">
        <v>916</v>
      </c>
      <c r="L23" s="116" t="s">
        <v>924</v>
      </c>
      <c r="M23" s="99" t="s">
        <v>1354</v>
      </c>
      <c r="N23" s="116" t="s">
        <v>1355</v>
      </c>
      <c r="O23" s="116" t="s">
        <v>1257</v>
      </c>
      <c r="P23" s="117"/>
      <c r="Q23" s="119" t="s">
        <v>1356</v>
      </c>
    </row>
    <row r="24" s="68" customFormat="1" ht="24" customHeight="1" spans="1:17">
      <c r="A24" s="98">
        <f t="shared" si="0"/>
        <v>20</v>
      </c>
      <c r="B24" s="98" t="s">
        <v>21</v>
      </c>
      <c r="C24" s="98" t="s">
        <v>72</v>
      </c>
      <c r="D24" s="98" t="s">
        <v>959</v>
      </c>
      <c r="E24" s="99" t="s">
        <v>1357</v>
      </c>
      <c r="F24" s="98" t="s">
        <v>70</v>
      </c>
      <c r="G24" s="99" t="s">
        <v>1358</v>
      </c>
      <c r="H24" s="99" t="s">
        <v>1359</v>
      </c>
      <c r="I24" s="98">
        <v>1.5</v>
      </c>
      <c r="J24" s="99" t="s">
        <v>27</v>
      </c>
      <c r="K24" s="116" t="s">
        <v>916</v>
      </c>
      <c r="L24" s="116" t="s">
        <v>924</v>
      </c>
      <c r="M24" s="99" t="s">
        <v>1360</v>
      </c>
      <c r="N24" s="116" t="s">
        <v>1361</v>
      </c>
      <c r="O24" s="116" t="s">
        <v>1362</v>
      </c>
      <c r="P24" s="117"/>
      <c r="Q24" s="119" t="s">
        <v>1363</v>
      </c>
    </row>
    <row r="25" s="68" customFormat="1" ht="48" customHeight="1" spans="1:17">
      <c r="A25" s="98">
        <f t="shared" si="0"/>
        <v>21</v>
      </c>
      <c r="B25" s="98" t="s">
        <v>21</v>
      </c>
      <c r="C25" s="98" t="s">
        <v>72</v>
      </c>
      <c r="D25" s="98" t="s">
        <v>959</v>
      </c>
      <c r="E25" s="99" t="s">
        <v>1364</v>
      </c>
      <c r="F25" s="98" t="s">
        <v>70</v>
      </c>
      <c r="G25" s="99" t="s">
        <v>1365</v>
      </c>
      <c r="H25" s="99" t="s">
        <v>1366</v>
      </c>
      <c r="I25" s="98">
        <v>6.85</v>
      </c>
      <c r="J25" s="99" t="s">
        <v>27</v>
      </c>
      <c r="K25" s="116" t="s">
        <v>916</v>
      </c>
      <c r="L25" s="116" t="s">
        <v>924</v>
      </c>
      <c r="M25" s="99" t="s">
        <v>1367</v>
      </c>
      <c r="N25" s="116" t="s">
        <v>1368</v>
      </c>
      <c r="O25" s="116" t="s">
        <v>1251</v>
      </c>
      <c r="P25" s="117"/>
      <c r="Q25" s="119" t="s">
        <v>1369</v>
      </c>
    </row>
    <row r="26" s="68" customFormat="1" ht="24" customHeight="1" spans="1:17">
      <c r="A26" s="98">
        <f t="shared" si="0"/>
        <v>22</v>
      </c>
      <c r="B26" s="98" t="s">
        <v>21</v>
      </c>
      <c r="C26" s="98" t="s">
        <v>72</v>
      </c>
      <c r="D26" s="98" t="s">
        <v>912</v>
      </c>
      <c r="E26" s="99" t="s">
        <v>1370</v>
      </c>
      <c r="F26" s="98" t="s">
        <v>70</v>
      </c>
      <c r="G26" s="99" t="s">
        <v>1371</v>
      </c>
      <c r="H26" s="99" t="s">
        <v>1242</v>
      </c>
      <c r="I26" s="98">
        <v>8.46</v>
      </c>
      <c r="J26" s="99" t="s">
        <v>27</v>
      </c>
      <c r="K26" s="116" t="s">
        <v>916</v>
      </c>
      <c r="L26" s="116" t="s">
        <v>924</v>
      </c>
      <c r="M26" s="99" t="s">
        <v>1243</v>
      </c>
      <c r="N26" s="116" t="s">
        <v>1244</v>
      </c>
      <c r="O26" s="116" t="s">
        <v>1372</v>
      </c>
      <c r="P26" s="117"/>
      <c r="Q26" s="119" t="s">
        <v>1373</v>
      </c>
    </row>
    <row r="27" s="68" customFormat="1" ht="24" customHeight="1" spans="1:17">
      <c r="A27" s="98">
        <f t="shared" si="0"/>
        <v>23</v>
      </c>
      <c r="B27" s="98" t="s">
        <v>21</v>
      </c>
      <c r="C27" s="98" t="s">
        <v>72</v>
      </c>
      <c r="D27" s="98" t="s">
        <v>912</v>
      </c>
      <c r="E27" s="99" t="s">
        <v>1374</v>
      </c>
      <c r="F27" s="98" t="s">
        <v>70</v>
      </c>
      <c r="G27" s="99" t="s">
        <v>1375</v>
      </c>
      <c r="H27" s="99" t="s">
        <v>1376</v>
      </c>
      <c r="I27" s="98">
        <v>8.43</v>
      </c>
      <c r="J27" s="99" t="s">
        <v>27</v>
      </c>
      <c r="K27" s="116" t="s">
        <v>916</v>
      </c>
      <c r="L27" s="116" t="s">
        <v>924</v>
      </c>
      <c r="M27" s="99" t="s">
        <v>1377</v>
      </c>
      <c r="N27" s="116" t="s">
        <v>1378</v>
      </c>
      <c r="O27" s="116" t="s">
        <v>1379</v>
      </c>
      <c r="P27" s="117"/>
      <c r="Q27" s="119" t="s">
        <v>1380</v>
      </c>
    </row>
    <row r="28" s="68" customFormat="1" ht="36" customHeight="1" spans="1:17">
      <c r="A28" s="98">
        <f t="shared" si="0"/>
        <v>24</v>
      </c>
      <c r="B28" s="98" t="s">
        <v>21</v>
      </c>
      <c r="C28" s="98" t="s">
        <v>72</v>
      </c>
      <c r="D28" s="98" t="s">
        <v>912</v>
      </c>
      <c r="E28" s="99" t="s">
        <v>778</v>
      </c>
      <c r="F28" s="98" t="s">
        <v>70</v>
      </c>
      <c r="G28" s="99" t="s">
        <v>1381</v>
      </c>
      <c r="H28" s="99" t="s">
        <v>1382</v>
      </c>
      <c r="I28" s="98">
        <v>5.84</v>
      </c>
      <c r="J28" s="99" t="s">
        <v>27</v>
      </c>
      <c r="K28" s="116" t="s">
        <v>916</v>
      </c>
      <c r="L28" s="116" t="s">
        <v>924</v>
      </c>
      <c r="M28" s="99" t="s">
        <v>1383</v>
      </c>
      <c r="N28" s="116" t="s">
        <v>1384</v>
      </c>
      <c r="O28" s="116" t="s">
        <v>1326</v>
      </c>
      <c r="P28" s="117"/>
      <c r="Q28" s="119" t="s">
        <v>1385</v>
      </c>
    </row>
    <row r="29" s="68" customFormat="1" ht="36" customHeight="1" spans="1:17">
      <c r="A29" s="98">
        <f t="shared" si="0"/>
        <v>25</v>
      </c>
      <c r="B29" s="98" t="s">
        <v>21</v>
      </c>
      <c r="C29" s="98" t="s">
        <v>72</v>
      </c>
      <c r="D29" s="98" t="s">
        <v>912</v>
      </c>
      <c r="E29" s="99" t="s">
        <v>756</v>
      </c>
      <c r="F29" s="98" t="s">
        <v>70</v>
      </c>
      <c r="G29" s="99" t="s">
        <v>1386</v>
      </c>
      <c r="H29" s="99" t="s">
        <v>1382</v>
      </c>
      <c r="I29" s="98">
        <v>6.33</v>
      </c>
      <c r="J29" s="99" t="s">
        <v>27</v>
      </c>
      <c r="K29" s="116" t="s">
        <v>916</v>
      </c>
      <c r="L29" s="116" t="s">
        <v>924</v>
      </c>
      <c r="M29" s="99" t="s">
        <v>1383</v>
      </c>
      <c r="N29" s="116" t="s">
        <v>1384</v>
      </c>
      <c r="O29" s="116" t="s">
        <v>1387</v>
      </c>
      <c r="P29" s="117"/>
      <c r="Q29" s="119" t="s">
        <v>1388</v>
      </c>
    </row>
    <row r="30" s="68" customFormat="1" ht="24" customHeight="1" spans="1:17">
      <c r="A30" s="98">
        <f t="shared" si="0"/>
        <v>26</v>
      </c>
      <c r="B30" s="98" t="s">
        <v>21</v>
      </c>
      <c r="C30" s="98" t="s">
        <v>72</v>
      </c>
      <c r="D30" s="98" t="s">
        <v>912</v>
      </c>
      <c r="E30" s="99" t="s">
        <v>1389</v>
      </c>
      <c r="F30" s="98" t="s">
        <v>70</v>
      </c>
      <c r="G30" s="99" t="s">
        <v>1390</v>
      </c>
      <c r="H30" s="99" t="s">
        <v>1391</v>
      </c>
      <c r="I30" s="98">
        <v>19.47</v>
      </c>
      <c r="J30" s="99" t="s">
        <v>27</v>
      </c>
      <c r="K30" s="116" t="s">
        <v>916</v>
      </c>
      <c r="L30" s="116" t="s">
        <v>924</v>
      </c>
      <c r="M30" s="99" t="s">
        <v>1392</v>
      </c>
      <c r="N30" s="116" t="s">
        <v>1393</v>
      </c>
      <c r="O30" s="116" t="s">
        <v>1394</v>
      </c>
      <c r="P30" s="117"/>
      <c r="Q30" s="119" t="s">
        <v>1395</v>
      </c>
    </row>
    <row r="31" s="68" customFormat="1" ht="24" customHeight="1" spans="1:17">
      <c r="A31" s="98">
        <f t="shared" si="0"/>
        <v>27</v>
      </c>
      <c r="B31" s="98" t="s">
        <v>21</v>
      </c>
      <c r="C31" s="98" t="s">
        <v>72</v>
      </c>
      <c r="D31" s="98" t="s">
        <v>912</v>
      </c>
      <c r="E31" s="99" t="s">
        <v>1396</v>
      </c>
      <c r="F31" s="98" t="s">
        <v>70</v>
      </c>
      <c r="G31" s="99" t="s">
        <v>1397</v>
      </c>
      <c r="H31" s="99" t="s">
        <v>1398</v>
      </c>
      <c r="I31" s="98">
        <v>8</v>
      </c>
      <c r="J31" s="99" t="s">
        <v>27</v>
      </c>
      <c r="K31" s="116" t="s">
        <v>916</v>
      </c>
      <c r="L31" s="116" t="s">
        <v>924</v>
      </c>
      <c r="M31" s="99" t="s">
        <v>1399</v>
      </c>
      <c r="N31" s="116" t="s">
        <v>1400</v>
      </c>
      <c r="O31" s="116" t="s">
        <v>1401</v>
      </c>
      <c r="P31" s="117"/>
      <c r="Q31" s="119" t="s">
        <v>1402</v>
      </c>
    </row>
    <row r="32" s="68" customFormat="1" ht="24" customHeight="1" spans="1:17">
      <c r="A32" s="98">
        <f t="shared" si="0"/>
        <v>28</v>
      </c>
      <c r="B32" s="98" t="s">
        <v>21</v>
      </c>
      <c r="C32" s="98" t="s">
        <v>72</v>
      </c>
      <c r="D32" s="98" t="s">
        <v>912</v>
      </c>
      <c r="E32" s="99" t="s">
        <v>1403</v>
      </c>
      <c r="F32" s="98" t="s">
        <v>70</v>
      </c>
      <c r="G32" s="99" t="s">
        <v>1404</v>
      </c>
      <c r="H32" s="99" t="s">
        <v>1405</v>
      </c>
      <c r="I32" s="98">
        <v>8.17</v>
      </c>
      <c r="J32" s="99" t="s">
        <v>27</v>
      </c>
      <c r="K32" s="116" t="s">
        <v>916</v>
      </c>
      <c r="L32" s="116" t="s">
        <v>924</v>
      </c>
      <c r="M32" s="99" t="s">
        <v>1406</v>
      </c>
      <c r="N32" s="116" t="s">
        <v>1407</v>
      </c>
      <c r="O32" s="116" t="s">
        <v>1286</v>
      </c>
      <c r="P32" s="117"/>
      <c r="Q32" s="119" t="s">
        <v>1408</v>
      </c>
    </row>
    <row r="33" s="68" customFormat="1" ht="60" customHeight="1" spans="1:17">
      <c r="A33" s="98">
        <f t="shared" si="0"/>
        <v>29</v>
      </c>
      <c r="B33" s="98" t="s">
        <v>21</v>
      </c>
      <c r="C33" s="98" t="s">
        <v>72</v>
      </c>
      <c r="D33" s="98" t="s">
        <v>912</v>
      </c>
      <c r="E33" s="99" t="s">
        <v>1409</v>
      </c>
      <c r="F33" s="98" t="s">
        <v>70</v>
      </c>
      <c r="G33" s="99" t="s">
        <v>1410</v>
      </c>
      <c r="H33" s="99" t="s">
        <v>1411</v>
      </c>
      <c r="I33" s="98">
        <v>5.72</v>
      </c>
      <c r="J33" s="99" t="s">
        <v>27</v>
      </c>
      <c r="K33" s="116" t="s">
        <v>916</v>
      </c>
      <c r="L33" s="116" t="s">
        <v>924</v>
      </c>
      <c r="M33" s="99" t="s">
        <v>1412</v>
      </c>
      <c r="N33" s="116" t="s">
        <v>926</v>
      </c>
      <c r="O33" s="116" t="s">
        <v>1413</v>
      </c>
      <c r="P33" s="117"/>
      <c r="Q33" s="119" t="s">
        <v>1414</v>
      </c>
    </row>
    <row r="34" s="68" customFormat="1" ht="48" customHeight="1" spans="1:17">
      <c r="A34" s="98">
        <f t="shared" si="0"/>
        <v>30</v>
      </c>
      <c r="B34" s="98" t="s">
        <v>21</v>
      </c>
      <c r="C34" s="98" t="s">
        <v>72</v>
      </c>
      <c r="D34" s="98" t="s">
        <v>912</v>
      </c>
      <c r="E34" s="99" t="s">
        <v>921</v>
      </c>
      <c r="F34" s="98" t="s">
        <v>70</v>
      </c>
      <c r="G34" s="99" t="s">
        <v>1415</v>
      </c>
      <c r="H34" s="99" t="s">
        <v>1416</v>
      </c>
      <c r="I34" s="98">
        <v>0.07</v>
      </c>
      <c r="J34" s="99" t="s">
        <v>27</v>
      </c>
      <c r="K34" s="116" t="s">
        <v>916</v>
      </c>
      <c r="L34" s="116" t="s">
        <v>924</v>
      </c>
      <c r="M34" s="99" t="s">
        <v>1417</v>
      </c>
      <c r="N34" s="116" t="s">
        <v>1418</v>
      </c>
      <c r="O34" s="116" t="s">
        <v>1418</v>
      </c>
      <c r="P34" s="117"/>
      <c r="Q34" s="119" t="s">
        <v>1419</v>
      </c>
    </row>
    <row r="35" s="68" customFormat="1" ht="36" customHeight="1" spans="1:17">
      <c r="A35" s="98">
        <f t="shared" si="0"/>
        <v>31</v>
      </c>
      <c r="B35" s="98" t="s">
        <v>21</v>
      </c>
      <c r="C35" s="98" t="s">
        <v>72</v>
      </c>
      <c r="D35" s="98" t="s">
        <v>905</v>
      </c>
      <c r="E35" s="99" t="s">
        <v>1420</v>
      </c>
      <c r="F35" s="98" t="s">
        <v>70</v>
      </c>
      <c r="G35" s="99" t="s">
        <v>1421</v>
      </c>
      <c r="H35" s="99" t="s">
        <v>1422</v>
      </c>
      <c r="I35" s="98">
        <v>1.24</v>
      </c>
      <c r="J35" s="99" t="s">
        <v>27</v>
      </c>
      <c r="K35" s="116" t="s">
        <v>916</v>
      </c>
      <c r="L35" s="116" t="s">
        <v>924</v>
      </c>
      <c r="M35" s="99" t="s">
        <v>1423</v>
      </c>
      <c r="N35" s="116" t="s">
        <v>1424</v>
      </c>
      <c r="O35" s="116" t="s">
        <v>1339</v>
      </c>
      <c r="P35" s="117"/>
      <c r="Q35" s="119" t="s">
        <v>1425</v>
      </c>
    </row>
    <row r="36" s="68" customFormat="1" ht="24" customHeight="1" spans="1:17">
      <c r="A36" s="98">
        <f t="shared" si="0"/>
        <v>32</v>
      </c>
      <c r="B36" s="98" t="s">
        <v>21</v>
      </c>
      <c r="C36" s="98" t="s">
        <v>72</v>
      </c>
      <c r="D36" s="98" t="s">
        <v>905</v>
      </c>
      <c r="E36" s="99" t="s">
        <v>782</v>
      </c>
      <c r="F36" s="98" t="s">
        <v>70</v>
      </c>
      <c r="G36" s="99" t="s">
        <v>1426</v>
      </c>
      <c r="H36" s="99" t="s">
        <v>1427</v>
      </c>
      <c r="I36" s="98">
        <v>4.35</v>
      </c>
      <c r="J36" s="99" t="s">
        <v>27</v>
      </c>
      <c r="K36" s="116" t="s">
        <v>916</v>
      </c>
      <c r="L36" s="116" t="s">
        <v>924</v>
      </c>
      <c r="M36" s="99" t="s">
        <v>1428</v>
      </c>
      <c r="N36" s="116" t="s">
        <v>1429</v>
      </c>
      <c r="O36" s="116" t="s">
        <v>992</v>
      </c>
      <c r="P36" s="117"/>
      <c r="Q36" s="119" t="s">
        <v>1430</v>
      </c>
    </row>
    <row r="37" s="68" customFormat="1" ht="24" customHeight="1" spans="1:17">
      <c r="A37" s="98">
        <f t="shared" si="0"/>
        <v>33</v>
      </c>
      <c r="B37" s="98" t="s">
        <v>21</v>
      </c>
      <c r="C37" s="98" t="s">
        <v>72</v>
      </c>
      <c r="D37" s="98" t="s">
        <v>1022</v>
      </c>
      <c r="E37" s="99" t="s">
        <v>1431</v>
      </c>
      <c r="F37" s="98" t="s">
        <v>70</v>
      </c>
      <c r="G37" s="99" t="s">
        <v>1432</v>
      </c>
      <c r="H37" s="99" t="s">
        <v>1433</v>
      </c>
      <c r="I37" s="98">
        <v>3.48</v>
      </c>
      <c r="J37" s="99" t="s">
        <v>27</v>
      </c>
      <c r="K37" s="116" t="s">
        <v>916</v>
      </c>
      <c r="L37" s="116" t="s">
        <v>924</v>
      </c>
      <c r="M37" s="99" t="s">
        <v>1434</v>
      </c>
      <c r="N37" s="116" t="s">
        <v>1435</v>
      </c>
      <c r="O37" s="116" t="s">
        <v>537</v>
      </c>
      <c r="P37" s="117"/>
      <c r="Q37" s="119" t="s">
        <v>1436</v>
      </c>
    </row>
    <row r="38" s="68" customFormat="1" ht="24" customHeight="1" spans="1:17">
      <c r="A38" s="98">
        <f t="shared" si="0"/>
        <v>34</v>
      </c>
      <c r="B38" s="98" t="s">
        <v>21</v>
      </c>
      <c r="C38" s="98" t="s">
        <v>72</v>
      </c>
      <c r="D38" s="98" t="s">
        <v>1022</v>
      </c>
      <c r="E38" s="99" t="s">
        <v>1437</v>
      </c>
      <c r="F38" s="98" t="s">
        <v>70</v>
      </c>
      <c r="G38" s="99" t="s">
        <v>1438</v>
      </c>
      <c r="H38" s="99" t="s">
        <v>1439</v>
      </c>
      <c r="I38" s="98">
        <v>3.83</v>
      </c>
      <c r="J38" s="99" t="s">
        <v>27</v>
      </c>
      <c r="K38" s="116" t="s">
        <v>916</v>
      </c>
      <c r="L38" s="116" t="s">
        <v>924</v>
      </c>
      <c r="M38" s="99" t="s">
        <v>1440</v>
      </c>
      <c r="N38" s="116" t="s">
        <v>1441</v>
      </c>
      <c r="O38" s="116" t="s">
        <v>996</v>
      </c>
      <c r="P38" s="117"/>
      <c r="Q38" s="119" t="s">
        <v>1442</v>
      </c>
    </row>
    <row r="39" s="68" customFormat="1" ht="36" customHeight="1" spans="1:17">
      <c r="A39" s="98">
        <f t="shared" si="0"/>
        <v>35</v>
      </c>
      <c r="B39" s="98" t="s">
        <v>21</v>
      </c>
      <c r="C39" s="98" t="s">
        <v>72</v>
      </c>
      <c r="D39" s="98" t="s">
        <v>928</v>
      </c>
      <c r="E39" s="99" t="s">
        <v>1443</v>
      </c>
      <c r="F39" s="98" t="s">
        <v>70</v>
      </c>
      <c r="G39" s="99" t="s">
        <v>1444</v>
      </c>
      <c r="H39" s="99" t="s">
        <v>1445</v>
      </c>
      <c r="I39" s="98">
        <v>1.55</v>
      </c>
      <c r="J39" s="99" t="s">
        <v>27</v>
      </c>
      <c r="K39" s="116" t="s">
        <v>916</v>
      </c>
      <c r="L39" s="116" t="s">
        <v>924</v>
      </c>
      <c r="M39" s="99" t="s">
        <v>1446</v>
      </c>
      <c r="N39" s="116" t="s">
        <v>1044</v>
      </c>
      <c r="O39" s="116" t="s">
        <v>1339</v>
      </c>
      <c r="P39" s="117"/>
      <c r="Q39" s="119" t="s">
        <v>1447</v>
      </c>
    </row>
    <row r="40" s="68" customFormat="1" ht="24" customHeight="1" spans="1:17">
      <c r="A40" s="98">
        <f t="shared" si="0"/>
        <v>36</v>
      </c>
      <c r="B40" s="98" t="s">
        <v>21</v>
      </c>
      <c r="C40" s="98" t="s">
        <v>72</v>
      </c>
      <c r="D40" s="98" t="s">
        <v>928</v>
      </c>
      <c r="E40" s="99" t="s">
        <v>522</v>
      </c>
      <c r="F40" s="98" t="s">
        <v>70</v>
      </c>
      <c r="G40" s="99" t="s">
        <v>1448</v>
      </c>
      <c r="H40" s="99" t="s">
        <v>1449</v>
      </c>
      <c r="I40" s="98">
        <v>11.38</v>
      </c>
      <c r="J40" s="99" t="s">
        <v>27</v>
      </c>
      <c r="K40" s="116" t="s">
        <v>916</v>
      </c>
      <c r="L40" s="116" t="s">
        <v>924</v>
      </c>
      <c r="M40" s="99" t="s">
        <v>1450</v>
      </c>
      <c r="N40" s="116" t="s">
        <v>1451</v>
      </c>
      <c r="O40" s="116" t="s">
        <v>1452</v>
      </c>
      <c r="P40" s="117"/>
      <c r="Q40" s="119" t="s">
        <v>1453</v>
      </c>
    </row>
    <row r="41" s="68" customFormat="1" ht="24" customHeight="1" spans="1:17">
      <c r="A41" s="98">
        <f t="shared" si="0"/>
        <v>37</v>
      </c>
      <c r="B41" s="98" t="s">
        <v>21</v>
      </c>
      <c r="C41" s="98" t="s">
        <v>72</v>
      </c>
      <c r="D41" s="98" t="s">
        <v>928</v>
      </c>
      <c r="E41" s="99" t="s">
        <v>549</v>
      </c>
      <c r="F41" s="98" t="s">
        <v>70</v>
      </c>
      <c r="G41" s="99" t="s">
        <v>1454</v>
      </c>
      <c r="H41" s="99" t="s">
        <v>1455</v>
      </c>
      <c r="I41" s="98">
        <v>2.53</v>
      </c>
      <c r="J41" s="99" t="s">
        <v>27</v>
      </c>
      <c r="K41" s="116" t="s">
        <v>916</v>
      </c>
      <c r="L41" s="116" t="s">
        <v>924</v>
      </c>
      <c r="M41" s="99" t="s">
        <v>1456</v>
      </c>
      <c r="N41" s="116" t="s">
        <v>1457</v>
      </c>
      <c r="O41" s="116" t="s">
        <v>1458</v>
      </c>
      <c r="P41" s="117"/>
      <c r="Q41" s="119" t="s">
        <v>1459</v>
      </c>
    </row>
    <row r="42" s="68" customFormat="1" ht="36" customHeight="1" spans="1:17">
      <c r="A42" s="98">
        <f t="shared" si="0"/>
        <v>38</v>
      </c>
      <c r="B42" s="98" t="s">
        <v>21</v>
      </c>
      <c r="C42" s="98" t="s">
        <v>72</v>
      </c>
      <c r="D42" s="98" t="s">
        <v>1046</v>
      </c>
      <c r="E42" s="99" t="s">
        <v>1460</v>
      </c>
      <c r="F42" s="98" t="s">
        <v>70</v>
      </c>
      <c r="G42" s="99" t="s">
        <v>1461</v>
      </c>
      <c r="H42" s="99" t="s">
        <v>1462</v>
      </c>
      <c r="I42" s="98">
        <v>7.13</v>
      </c>
      <c r="J42" s="99" t="s">
        <v>27</v>
      </c>
      <c r="K42" s="116" t="s">
        <v>916</v>
      </c>
      <c r="L42" s="116" t="s">
        <v>924</v>
      </c>
      <c r="M42" s="99" t="s">
        <v>1463</v>
      </c>
      <c r="N42" s="116" t="s">
        <v>1464</v>
      </c>
      <c r="O42" s="116" t="s">
        <v>1401</v>
      </c>
      <c r="P42" s="117"/>
      <c r="Q42" s="119" t="s">
        <v>1465</v>
      </c>
    </row>
    <row r="43" s="68" customFormat="1" ht="48" customHeight="1" spans="1:17">
      <c r="A43" s="98">
        <f t="shared" si="0"/>
        <v>39</v>
      </c>
      <c r="B43" s="98" t="s">
        <v>21</v>
      </c>
      <c r="C43" s="98" t="s">
        <v>72</v>
      </c>
      <c r="D43" s="98" t="s">
        <v>966</v>
      </c>
      <c r="E43" s="99" t="s">
        <v>1466</v>
      </c>
      <c r="F43" s="98" t="s">
        <v>70</v>
      </c>
      <c r="G43" s="99" t="s">
        <v>1467</v>
      </c>
      <c r="H43" s="99" t="s">
        <v>1468</v>
      </c>
      <c r="I43" s="98">
        <v>10.03</v>
      </c>
      <c r="J43" s="99" t="s">
        <v>27</v>
      </c>
      <c r="K43" s="116" t="s">
        <v>916</v>
      </c>
      <c r="L43" s="116" t="s">
        <v>924</v>
      </c>
      <c r="M43" s="99" t="s">
        <v>1469</v>
      </c>
      <c r="N43" s="116" t="s">
        <v>1470</v>
      </c>
      <c r="O43" s="116" t="s">
        <v>1274</v>
      </c>
      <c r="P43" s="117"/>
      <c r="Q43" s="119" t="s">
        <v>1471</v>
      </c>
    </row>
    <row r="44" s="68" customFormat="1" ht="36" customHeight="1" spans="1:17">
      <c r="A44" s="98">
        <f t="shared" si="0"/>
        <v>40</v>
      </c>
      <c r="B44" s="98" t="s">
        <v>21</v>
      </c>
      <c r="C44" s="98" t="s">
        <v>72</v>
      </c>
      <c r="D44" s="98" t="s">
        <v>966</v>
      </c>
      <c r="E44" s="99" t="s">
        <v>1472</v>
      </c>
      <c r="F44" s="98" t="s">
        <v>70</v>
      </c>
      <c r="G44" s="99" t="s">
        <v>1473</v>
      </c>
      <c r="H44" s="99" t="s">
        <v>1474</v>
      </c>
      <c r="I44" s="98">
        <v>5.82</v>
      </c>
      <c r="J44" s="99" t="s">
        <v>27</v>
      </c>
      <c r="K44" s="116" t="s">
        <v>916</v>
      </c>
      <c r="L44" s="116" t="s">
        <v>924</v>
      </c>
      <c r="M44" s="99" t="s">
        <v>1475</v>
      </c>
      <c r="N44" s="116" t="s">
        <v>1476</v>
      </c>
      <c r="O44" s="116" t="s">
        <v>1387</v>
      </c>
      <c r="P44" s="117"/>
      <c r="Q44" s="119" t="s">
        <v>1477</v>
      </c>
    </row>
    <row r="45" s="68" customFormat="1" ht="36" customHeight="1" spans="1:17">
      <c r="A45" s="98">
        <f t="shared" si="0"/>
        <v>41</v>
      </c>
      <c r="B45" s="98" t="s">
        <v>21</v>
      </c>
      <c r="C45" s="98" t="s">
        <v>72</v>
      </c>
      <c r="D45" s="98" t="s">
        <v>966</v>
      </c>
      <c r="E45" s="99" t="s">
        <v>1478</v>
      </c>
      <c r="F45" s="98" t="s">
        <v>70</v>
      </c>
      <c r="G45" s="99" t="s">
        <v>1479</v>
      </c>
      <c r="H45" s="99" t="s">
        <v>1480</v>
      </c>
      <c r="I45" s="98">
        <v>5.05</v>
      </c>
      <c r="J45" s="99" t="s">
        <v>27</v>
      </c>
      <c r="K45" s="116" t="s">
        <v>916</v>
      </c>
      <c r="L45" s="116" t="s">
        <v>924</v>
      </c>
      <c r="M45" s="99" t="s">
        <v>1481</v>
      </c>
      <c r="N45" s="116" t="s">
        <v>1482</v>
      </c>
      <c r="O45" s="116" t="s">
        <v>1483</v>
      </c>
      <c r="P45" s="117"/>
      <c r="Q45" s="119" t="s">
        <v>1484</v>
      </c>
    </row>
    <row r="46" s="68" customFormat="1" ht="24" customHeight="1" spans="1:17">
      <c r="A46" s="98">
        <f t="shared" si="0"/>
        <v>42</v>
      </c>
      <c r="B46" s="98" t="s">
        <v>21</v>
      </c>
      <c r="C46" s="98" t="s">
        <v>72</v>
      </c>
      <c r="D46" s="98" t="s">
        <v>1112</v>
      </c>
      <c r="E46" s="99" t="s">
        <v>1144</v>
      </c>
      <c r="F46" s="98" t="s">
        <v>70</v>
      </c>
      <c r="G46" s="99" t="s">
        <v>1485</v>
      </c>
      <c r="H46" s="99" t="s">
        <v>1486</v>
      </c>
      <c r="I46" s="98">
        <v>9.45</v>
      </c>
      <c r="J46" s="99" t="s">
        <v>27</v>
      </c>
      <c r="K46" s="116" t="s">
        <v>916</v>
      </c>
      <c r="L46" s="116" t="s">
        <v>924</v>
      </c>
      <c r="M46" s="99" t="s">
        <v>1487</v>
      </c>
      <c r="N46" s="116" t="s">
        <v>1488</v>
      </c>
      <c r="O46" s="116" t="s">
        <v>1489</v>
      </c>
      <c r="P46" s="117"/>
      <c r="Q46" s="119" t="s">
        <v>1490</v>
      </c>
    </row>
    <row r="47" s="68" customFormat="1" ht="24" customHeight="1" spans="1:17">
      <c r="A47" s="98">
        <f t="shared" si="0"/>
        <v>43</v>
      </c>
      <c r="B47" s="98" t="s">
        <v>21</v>
      </c>
      <c r="C47" s="98" t="s">
        <v>72</v>
      </c>
      <c r="D47" s="98" t="s">
        <v>1112</v>
      </c>
      <c r="E47" s="99" t="s">
        <v>1491</v>
      </c>
      <c r="F47" s="98" t="s">
        <v>70</v>
      </c>
      <c r="G47" s="99" t="s">
        <v>1492</v>
      </c>
      <c r="H47" s="99" t="s">
        <v>1493</v>
      </c>
      <c r="I47" s="98">
        <v>3.29</v>
      </c>
      <c r="J47" s="99" t="s">
        <v>27</v>
      </c>
      <c r="K47" s="116" t="s">
        <v>916</v>
      </c>
      <c r="L47" s="116" t="s">
        <v>924</v>
      </c>
      <c r="M47" s="99" t="s">
        <v>1494</v>
      </c>
      <c r="N47" s="116" t="s">
        <v>1495</v>
      </c>
      <c r="O47" s="116" t="s">
        <v>1293</v>
      </c>
      <c r="P47" s="117"/>
      <c r="Q47" s="119" t="s">
        <v>1496</v>
      </c>
    </row>
    <row r="48" s="68" customFormat="1" ht="24" customHeight="1" spans="1:17">
      <c r="A48" s="98">
        <f t="shared" si="0"/>
        <v>44</v>
      </c>
      <c r="B48" s="98" t="s">
        <v>21</v>
      </c>
      <c r="C48" s="98" t="s">
        <v>72</v>
      </c>
      <c r="D48" s="98" t="s">
        <v>1112</v>
      </c>
      <c r="E48" s="99" t="s">
        <v>815</v>
      </c>
      <c r="F48" s="98" t="s">
        <v>70</v>
      </c>
      <c r="G48" s="99" t="s">
        <v>1497</v>
      </c>
      <c r="H48" s="99" t="s">
        <v>1498</v>
      </c>
      <c r="I48" s="98">
        <v>8.07</v>
      </c>
      <c r="J48" s="99" t="s">
        <v>27</v>
      </c>
      <c r="K48" s="116" t="s">
        <v>916</v>
      </c>
      <c r="L48" s="116" t="s">
        <v>924</v>
      </c>
      <c r="M48" s="99" t="s">
        <v>1499</v>
      </c>
      <c r="N48" s="116" t="s">
        <v>1500</v>
      </c>
      <c r="O48" s="116" t="s">
        <v>1319</v>
      </c>
      <c r="P48" s="117"/>
      <c r="Q48" s="119" t="s">
        <v>1501</v>
      </c>
    </row>
    <row r="49" s="68" customFormat="1" ht="24" customHeight="1" spans="1:17">
      <c r="A49" s="98">
        <f t="shared" si="0"/>
        <v>45</v>
      </c>
      <c r="B49" s="98" t="s">
        <v>21</v>
      </c>
      <c r="C49" s="98" t="s">
        <v>72</v>
      </c>
      <c r="D49" s="98" t="s">
        <v>1112</v>
      </c>
      <c r="E49" s="99" t="s">
        <v>1502</v>
      </c>
      <c r="F49" s="98" t="s">
        <v>70</v>
      </c>
      <c r="G49" s="99" t="s">
        <v>1503</v>
      </c>
      <c r="H49" s="99" t="s">
        <v>1504</v>
      </c>
      <c r="I49" s="98">
        <v>7.98</v>
      </c>
      <c r="J49" s="99" t="s">
        <v>27</v>
      </c>
      <c r="K49" s="116" t="s">
        <v>916</v>
      </c>
      <c r="L49" s="116" t="s">
        <v>924</v>
      </c>
      <c r="M49" s="99" t="s">
        <v>1505</v>
      </c>
      <c r="N49" s="116" t="s">
        <v>1506</v>
      </c>
      <c r="O49" s="116" t="s">
        <v>1507</v>
      </c>
      <c r="P49" s="117"/>
      <c r="Q49" s="119" t="s">
        <v>1508</v>
      </c>
    </row>
    <row r="50" s="68" customFormat="1" ht="24" customHeight="1" spans="1:17">
      <c r="A50" s="98">
        <f t="shared" si="0"/>
        <v>46</v>
      </c>
      <c r="B50" s="98" t="s">
        <v>21</v>
      </c>
      <c r="C50" s="98" t="s">
        <v>72</v>
      </c>
      <c r="D50" s="98" t="s">
        <v>1112</v>
      </c>
      <c r="E50" s="99" t="s">
        <v>1509</v>
      </c>
      <c r="F50" s="98" t="s">
        <v>70</v>
      </c>
      <c r="G50" s="99" t="s">
        <v>1510</v>
      </c>
      <c r="H50" s="99" t="s">
        <v>1353</v>
      </c>
      <c r="I50" s="98">
        <v>2.58</v>
      </c>
      <c r="J50" s="99" t="s">
        <v>27</v>
      </c>
      <c r="K50" s="116" t="s">
        <v>916</v>
      </c>
      <c r="L50" s="116" t="s">
        <v>924</v>
      </c>
      <c r="M50" s="99" t="s">
        <v>1354</v>
      </c>
      <c r="N50" s="116" t="s">
        <v>1355</v>
      </c>
      <c r="O50" s="116" t="s">
        <v>1257</v>
      </c>
      <c r="P50" s="117"/>
      <c r="Q50" s="119" t="s">
        <v>1511</v>
      </c>
    </row>
    <row r="51" s="68" customFormat="1" ht="24" customHeight="1" spans="1:17">
      <c r="A51" s="98">
        <f t="shared" si="0"/>
        <v>47</v>
      </c>
      <c r="B51" s="98" t="s">
        <v>21</v>
      </c>
      <c r="C51" s="98" t="s">
        <v>72</v>
      </c>
      <c r="D51" s="98" t="s">
        <v>1112</v>
      </c>
      <c r="E51" s="99" t="s">
        <v>1512</v>
      </c>
      <c r="F51" s="98" t="s">
        <v>70</v>
      </c>
      <c r="G51" s="99" t="s">
        <v>1513</v>
      </c>
      <c r="H51" s="99" t="s">
        <v>1514</v>
      </c>
      <c r="I51" s="98">
        <v>11.93</v>
      </c>
      <c r="J51" s="99" t="s">
        <v>27</v>
      </c>
      <c r="K51" s="116" t="s">
        <v>916</v>
      </c>
      <c r="L51" s="116" t="s">
        <v>924</v>
      </c>
      <c r="M51" s="99" t="s">
        <v>1515</v>
      </c>
      <c r="N51" s="116" t="s">
        <v>1516</v>
      </c>
      <c r="O51" s="116" t="s">
        <v>991</v>
      </c>
      <c r="P51" s="117"/>
      <c r="Q51" s="119" t="s">
        <v>1517</v>
      </c>
    </row>
    <row r="52" s="68" customFormat="1" ht="24" customHeight="1" spans="1:17">
      <c r="A52" s="98">
        <f t="shared" si="0"/>
        <v>48</v>
      </c>
      <c r="B52" s="98" t="s">
        <v>21</v>
      </c>
      <c r="C52" s="98" t="s">
        <v>72</v>
      </c>
      <c r="D52" s="98" t="s">
        <v>1112</v>
      </c>
      <c r="E52" s="99" t="s">
        <v>1518</v>
      </c>
      <c r="F52" s="98" t="s">
        <v>70</v>
      </c>
      <c r="G52" s="99" t="s">
        <v>1519</v>
      </c>
      <c r="H52" s="99" t="s">
        <v>1520</v>
      </c>
      <c r="I52" s="98">
        <v>0.75</v>
      </c>
      <c r="J52" s="99" t="s">
        <v>27</v>
      </c>
      <c r="K52" s="116" t="s">
        <v>916</v>
      </c>
      <c r="L52" s="116" t="s">
        <v>924</v>
      </c>
      <c r="M52" s="99" t="s">
        <v>1521</v>
      </c>
      <c r="N52" s="116" t="s">
        <v>418</v>
      </c>
      <c r="O52" s="116" t="s">
        <v>1418</v>
      </c>
      <c r="P52" s="117"/>
      <c r="Q52" s="119" t="s">
        <v>1522</v>
      </c>
    </row>
    <row r="53" s="68" customFormat="1" ht="60" customHeight="1" spans="1:17">
      <c r="A53" s="98">
        <f t="shared" si="0"/>
        <v>49</v>
      </c>
      <c r="B53" s="98" t="s">
        <v>21</v>
      </c>
      <c r="C53" s="98" t="s">
        <v>72</v>
      </c>
      <c r="D53" s="98" t="s">
        <v>1112</v>
      </c>
      <c r="E53" s="99" t="s">
        <v>1523</v>
      </c>
      <c r="F53" s="98" t="s">
        <v>70</v>
      </c>
      <c r="G53" s="99" t="s">
        <v>1524</v>
      </c>
      <c r="H53" s="99" t="s">
        <v>1525</v>
      </c>
      <c r="I53" s="98">
        <v>8.53</v>
      </c>
      <c r="J53" s="99" t="s">
        <v>27</v>
      </c>
      <c r="K53" s="116" t="s">
        <v>916</v>
      </c>
      <c r="L53" s="116" t="s">
        <v>924</v>
      </c>
      <c r="M53" s="99" t="s">
        <v>1526</v>
      </c>
      <c r="N53" s="116" t="s">
        <v>1527</v>
      </c>
      <c r="O53" s="116" t="s">
        <v>1319</v>
      </c>
      <c r="P53" s="117"/>
      <c r="Q53" s="119" t="s">
        <v>1528</v>
      </c>
    </row>
    <row r="54" s="68" customFormat="1" ht="24" customHeight="1" spans="1:17">
      <c r="A54" s="98">
        <f t="shared" si="0"/>
        <v>50</v>
      </c>
      <c r="B54" s="98" t="s">
        <v>21</v>
      </c>
      <c r="C54" s="98" t="s">
        <v>72</v>
      </c>
      <c r="D54" s="98" t="s">
        <v>1149</v>
      </c>
      <c r="E54" s="99" t="s">
        <v>579</v>
      </c>
      <c r="F54" s="98" t="s">
        <v>70</v>
      </c>
      <c r="G54" s="99" t="s">
        <v>1529</v>
      </c>
      <c r="H54" s="99" t="s">
        <v>1493</v>
      </c>
      <c r="I54" s="98">
        <v>3.3</v>
      </c>
      <c r="J54" s="99" t="s">
        <v>27</v>
      </c>
      <c r="K54" s="116" t="s">
        <v>916</v>
      </c>
      <c r="L54" s="116" t="s">
        <v>924</v>
      </c>
      <c r="M54" s="99" t="s">
        <v>1494</v>
      </c>
      <c r="N54" s="116" t="s">
        <v>1495</v>
      </c>
      <c r="O54" s="116" t="s">
        <v>1293</v>
      </c>
      <c r="P54" s="117"/>
      <c r="Q54" s="119" t="s">
        <v>1530</v>
      </c>
    </row>
    <row r="55" s="68" customFormat="1" ht="24" customHeight="1" spans="1:17">
      <c r="A55" s="98">
        <f t="shared" si="0"/>
        <v>51</v>
      </c>
      <c r="B55" s="98" t="s">
        <v>21</v>
      </c>
      <c r="C55" s="98" t="s">
        <v>72</v>
      </c>
      <c r="D55" s="98" t="s">
        <v>1149</v>
      </c>
      <c r="E55" s="99" t="s">
        <v>1531</v>
      </c>
      <c r="F55" s="98" t="s">
        <v>70</v>
      </c>
      <c r="G55" s="99" t="s">
        <v>1532</v>
      </c>
      <c r="H55" s="99" t="s">
        <v>1533</v>
      </c>
      <c r="I55" s="98">
        <v>12.31</v>
      </c>
      <c r="J55" s="99" t="s">
        <v>27</v>
      </c>
      <c r="K55" s="116" t="s">
        <v>916</v>
      </c>
      <c r="L55" s="116" t="s">
        <v>924</v>
      </c>
      <c r="M55" s="99" t="s">
        <v>1534</v>
      </c>
      <c r="N55" s="116" t="s">
        <v>1535</v>
      </c>
      <c r="O55" s="116" t="s">
        <v>1536</v>
      </c>
      <c r="P55" s="117"/>
      <c r="Q55" s="119" t="s">
        <v>1537</v>
      </c>
    </row>
    <row r="56" s="68" customFormat="1" ht="24" customHeight="1" spans="1:17">
      <c r="A56" s="98">
        <f t="shared" si="0"/>
        <v>52</v>
      </c>
      <c r="B56" s="98" t="s">
        <v>21</v>
      </c>
      <c r="C56" s="98" t="s">
        <v>72</v>
      </c>
      <c r="D56" s="98" t="s">
        <v>1149</v>
      </c>
      <c r="E56" s="99" t="s">
        <v>1538</v>
      </c>
      <c r="F56" s="98" t="s">
        <v>70</v>
      </c>
      <c r="G56" s="99" t="s">
        <v>1539</v>
      </c>
      <c r="H56" s="99" t="s">
        <v>1540</v>
      </c>
      <c r="I56" s="98">
        <v>0.43</v>
      </c>
      <c r="J56" s="99" t="s">
        <v>27</v>
      </c>
      <c r="K56" s="116" t="s">
        <v>916</v>
      </c>
      <c r="L56" s="116" t="s">
        <v>924</v>
      </c>
      <c r="M56" s="99" t="s">
        <v>1541</v>
      </c>
      <c r="N56" s="116" t="s">
        <v>1542</v>
      </c>
      <c r="O56" s="116" t="s">
        <v>1418</v>
      </c>
      <c r="P56" s="117"/>
      <c r="Q56" s="119" t="s">
        <v>1543</v>
      </c>
    </row>
    <row r="57" s="68" customFormat="1" ht="24" customHeight="1" spans="1:17">
      <c r="A57" s="98">
        <f t="shared" si="0"/>
        <v>53</v>
      </c>
      <c r="B57" s="98" t="s">
        <v>21</v>
      </c>
      <c r="C57" s="98" t="s">
        <v>72</v>
      </c>
      <c r="D57" s="98" t="s">
        <v>1149</v>
      </c>
      <c r="E57" s="99" t="s">
        <v>576</v>
      </c>
      <c r="F57" s="98" t="s">
        <v>70</v>
      </c>
      <c r="G57" s="99" t="s">
        <v>1544</v>
      </c>
      <c r="H57" s="99" t="s">
        <v>1545</v>
      </c>
      <c r="I57" s="98">
        <v>13.65</v>
      </c>
      <c r="J57" s="99" t="s">
        <v>27</v>
      </c>
      <c r="K57" s="116" t="s">
        <v>916</v>
      </c>
      <c r="L57" s="116" t="s">
        <v>924</v>
      </c>
      <c r="M57" s="99" t="s">
        <v>1546</v>
      </c>
      <c r="N57" s="116" t="s">
        <v>1547</v>
      </c>
      <c r="O57" s="116" t="s">
        <v>1548</v>
      </c>
      <c r="P57" s="117"/>
      <c r="Q57" s="119" t="s">
        <v>1549</v>
      </c>
    </row>
    <row r="58" s="68" customFormat="1" ht="24" customHeight="1" spans="1:17">
      <c r="A58" s="98">
        <f t="shared" si="0"/>
        <v>54</v>
      </c>
      <c r="B58" s="98" t="s">
        <v>21</v>
      </c>
      <c r="C58" s="98" t="s">
        <v>72</v>
      </c>
      <c r="D58" s="98" t="s">
        <v>1149</v>
      </c>
      <c r="E58" s="99" t="s">
        <v>820</v>
      </c>
      <c r="F58" s="98" t="s">
        <v>70</v>
      </c>
      <c r="G58" s="99" t="s">
        <v>1550</v>
      </c>
      <c r="H58" s="99" t="s">
        <v>1455</v>
      </c>
      <c r="I58" s="98">
        <v>2.56</v>
      </c>
      <c r="J58" s="99" t="s">
        <v>27</v>
      </c>
      <c r="K58" s="116" t="s">
        <v>916</v>
      </c>
      <c r="L58" s="116" t="s">
        <v>924</v>
      </c>
      <c r="M58" s="99" t="s">
        <v>1456</v>
      </c>
      <c r="N58" s="116" t="s">
        <v>1457</v>
      </c>
      <c r="O58" s="116" t="s">
        <v>1257</v>
      </c>
      <c r="P58" s="117"/>
      <c r="Q58" s="119" t="s">
        <v>1551</v>
      </c>
    </row>
    <row r="59" s="68" customFormat="1" ht="24" customHeight="1" spans="1:17">
      <c r="A59" s="98">
        <f t="shared" si="0"/>
        <v>55</v>
      </c>
      <c r="B59" s="98" t="s">
        <v>21</v>
      </c>
      <c r="C59" s="98" t="s">
        <v>72</v>
      </c>
      <c r="D59" s="98" t="s">
        <v>937</v>
      </c>
      <c r="E59" s="99" t="s">
        <v>1552</v>
      </c>
      <c r="F59" s="98" t="s">
        <v>70</v>
      </c>
      <c r="G59" s="99" t="s">
        <v>1553</v>
      </c>
      <c r="H59" s="99" t="s">
        <v>1504</v>
      </c>
      <c r="I59" s="98">
        <v>9.62</v>
      </c>
      <c r="J59" s="99" t="s">
        <v>27</v>
      </c>
      <c r="K59" s="116" t="s">
        <v>916</v>
      </c>
      <c r="L59" s="116" t="s">
        <v>924</v>
      </c>
      <c r="M59" s="99" t="s">
        <v>1505</v>
      </c>
      <c r="N59" s="116" t="s">
        <v>1506</v>
      </c>
      <c r="O59" s="116" t="s">
        <v>1507</v>
      </c>
      <c r="P59" s="117"/>
      <c r="Q59" s="119" t="s">
        <v>1554</v>
      </c>
    </row>
    <row r="60" s="68" customFormat="1" ht="24" customHeight="1" spans="1:17">
      <c r="A60" s="98">
        <f t="shared" si="0"/>
        <v>56</v>
      </c>
      <c r="B60" s="98" t="s">
        <v>21</v>
      </c>
      <c r="C60" s="98" t="s">
        <v>72</v>
      </c>
      <c r="D60" s="98" t="s">
        <v>937</v>
      </c>
      <c r="E60" s="99" t="s">
        <v>947</v>
      </c>
      <c r="F60" s="98" t="s">
        <v>70</v>
      </c>
      <c r="G60" s="99" t="s">
        <v>1555</v>
      </c>
      <c r="H60" s="99" t="s">
        <v>1455</v>
      </c>
      <c r="I60" s="98">
        <v>2.5</v>
      </c>
      <c r="J60" s="99" t="s">
        <v>27</v>
      </c>
      <c r="K60" s="116" t="s">
        <v>916</v>
      </c>
      <c r="L60" s="116" t="s">
        <v>924</v>
      </c>
      <c r="M60" s="99" t="s">
        <v>1456</v>
      </c>
      <c r="N60" s="116" t="s">
        <v>1457</v>
      </c>
      <c r="O60" s="116" t="s">
        <v>1257</v>
      </c>
      <c r="P60" s="117"/>
      <c r="Q60" s="119" t="s">
        <v>1556</v>
      </c>
    </row>
    <row r="61" s="68" customFormat="1" ht="24" customHeight="1" spans="1:17">
      <c r="A61" s="98">
        <f t="shared" si="0"/>
        <v>57</v>
      </c>
      <c r="B61" s="98" t="s">
        <v>21</v>
      </c>
      <c r="C61" s="98" t="s">
        <v>72</v>
      </c>
      <c r="D61" s="98" t="s">
        <v>937</v>
      </c>
      <c r="E61" s="99" t="s">
        <v>586</v>
      </c>
      <c r="F61" s="98" t="s">
        <v>70</v>
      </c>
      <c r="G61" s="99" t="s">
        <v>1557</v>
      </c>
      <c r="H61" s="99" t="s">
        <v>1558</v>
      </c>
      <c r="I61" s="98">
        <v>7</v>
      </c>
      <c r="J61" s="99" t="s">
        <v>27</v>
      </c>
      <c r="K61" s="116" t="s">
        <v>916</v>
      </c>
      <c r="L61" s="116" t="s">
        <v>924</v>
      </c>
      <c r="M61" s="99" t="s">
        <v>1559</v>
      </c>
      <c r="N61" s="116" t="s">
        <v>1560</v>
      </c>
      <c r="O61" s="116" t="s">
        <v>1251</v>
      </c>
      <c r="P61" s="117"/>
      <c r="Q61" s="119" t="s">
        <v>1561</v>
      </c>
    </row>
    <row r="62" s="68" customFormat="1" ht="24" customHeight="1" spans="1:17">
      <c r="A62" s="98">
        <f t="shared" si="0"/>
        <v>58</v>
      </c>
      <c r="B62" s="98" t="s">
        <v>21</v>
      </c>
      <c r="C62" s="98" t="s">
        <v>72</v>
      </c>
      <c r="D62" s="98" t="s">
        <v>1562</v>
      </c>
      <c r="E62" s="99" t="s">
        <v>1563</v>
      </c>
      <c r="F62" s="98" t="s">
        <v>70</v>
      </c>
      <c r="G62" s="99" t="s">
        <v>1564</v>
      </c>
      <c r="H62" s="99" t="s">
        <v>1565</v>
      </c>
      <c r="I62" s="98">
        <v>4</v>
      </c>
      <c r="J62" s="99" t="s">
        <v>27</v>
      </c>
      <c r="K62" s="116" t="s">
        <v>916</v>
      </c>
      <c r="L62" s="116" t="s">
        <v>924</v>
      </c>
      <c r="M62" s="99" t="s">
        <v>1566</v>
      </c>
      <c r="N62" s="116" t="s">
        <v>1567</v>
      </c>
      <c r="O62" s="116" t="s">
        <v>1568</v>
      </c>
      <c r="P62" s="117"/>
      <c r="Q62" s="119" t="s">
        <v>1569</v>
      </c>
    </row>
    <row r="63" s="68" customFormat="1" ht="24" customHeight="1" spans="1:17">
      <c r="A63" s="98">
        <f t="shared" si="0"/>
        <v>59</v>
      </c>
      <c r="B63" s="98" t="s">
        <v>21</v>
      </c>
      <c r="C63" s="98" t="s">
        <v>72</v>
      </c>
      <c r="D63" s="98" t="s">
        <v>1562</v>
      </c>
      <c r="E63" s="99" t="s">
        <v>809</v>
      </c>
      <c r="F63" s="98" t="s">
        <v>70</v>
      </c>
      <c r="G63" s="99" t="s">
        <v>1570</v>
      </c>
      <c r="H63" s="99" t="s">
        <v>1571</v>
      </c>
      <c r="I63" s="98">
        <v>9.08</v>
      </c>
      <c r="J63" s="99" t="s">
        <v>27</v>
      </c>
      <c r="K63" s="116" t="s">
        <v>916</v>
      </c>
      <c r="L63" s="116" t="s">
        <v>924</v>
      </c>
      <c r="M63" s="99" t="s">
        <v>1572</v>
      </c>
      <c r="N63" s="116" t="s">
        <v>1573</v>
      </c>
      <c r="O63" s="116" t="s">
        <v>1319</v>
      </c>
      <c r="P63" s="117"/>
      <c r="Q63" s="119" t="s">
        <v>1574</v>
      </c>
    </row>
    <row r="64" s="68" customFormat="1" ht="24" customHeight="1" spans="1:17">
      <c r="A64" s="98">
        <f t="shared" si="0"/>
        <v>60</v>
      </c>
      <c r="B64" s="98" t="s">
        <v>21</v>
      </c>
      <c r="C64" s="98" t="s">
        <v>72</v>
      </c>
      <c r="D64" s="98" t="s">
        <v>1562</v>
      </c>
      <c r="E64" s="99" t="s">
        <v>1575</v>
      </c>
      <c r="F64" s="98" t="s">
        <v>70</v>
      </c>
      <c r="G64" s="99" t="s">
        <v>1576</v>
      </c>
      <c r="H64" s="99" t="s">
        <v>1309</v>
      </c>
      <c r="I64" s="98">
        <v>7.28</v>
      </c>
      <c r="J64" s="99" t="s">
        <v>27</v>
      </c>
      <c r="K64" s="116" t="s">
        <v>916</v>
      </c>
      <c r="L64" s="116" t="s">
        <v>924</v>
      </c>
      <c r="M64" s="99" t="s">
        <v>1310</v>
      </c>
      <c r="N64" s="116" t="s">
        <v>1311</v>
      </c>
      <c r="O64" s="116" t="s">
        <v>1312</v>
      </c>
      <c r="P64" s="117"/>
      <c r="Q64" s="119" t="s">
        <v>1577</v>
      </c>
    </row>
    <row r="65" s="68" customFormat="1" ht="24" customHeight="1" spans="1:17">
      <c r="A65" s="98">
        <f t="shared" si="0"/>
        <v>61</v>
      </c>
      <c r="B65" s="98" t="s">
        <v>21</v>
      </c>
      <c r="C65" s="98" t="s">
        <v>72</v>
      </c>
      <c r="D65" s="98" t="s">
        <v>1562</v>
      </c>
      <c r="E65" s="99" t="s">
        <v>676</v>
      </c>
      <c r="F65" s="98" t="s">
        <v>70</v>
      </c>
      <c r="G65" s="99" t="s">
        <v>1578</v>
      </c>
      <c r="H65" s="99" t="s">
        <v>1427</v>
      </c>
      <c r="I65" s="98">
        <v>8.1</v>
      </c>
      <c r="J65" s="99" t="s">
        <v>27</v>
      </c>
      <c r="K65" s="116" t="s">
        <v>916</v>
      </c>
      <c r="L65" s="116" t="s">
        <v>924</v>
      </c>
      <c r="M65" s="99" t="s">
        <v>1428</v>
      </c>
      <c r="N65" s="116" t="s">
        <v>1429</v>
      </c>
      <c r="O65" s="116" t="s">
        <v>992</v>
      </c>
      <c r="P65" s="117"/>
      <c r="Q65" s="119" t="s">
        <v>1579</v>
      </c>
    </row>
    <row r="66" s="68" customFormat="1" ht="24" customHeight="1" spans="1:17">
      <c r="A66" s="98">
        <f t="shared" si="0"/>
        <v>62</v>
      </c>
      <c r="B66" s="98" t="s">
        <v>21</v>
      </c>
      <c r="C66" s="98" t="s">
        <v>72</v>
      </c>
      <c r="D66" s="98" t="s">
        <v>1562</v>
      </c>
      <c r="E66" s="99" t="s">
        <v>1580</v>
      </c>
      <c r="F66" s="98" t="s">
        <v>70</v>
      </c>
      <c r="G66" s="99" t="s">
        <v>1581</v>
      </c>
      <c r="H66" s="99" t="s">
        <v>1582</v>
      </c>
      <c r="I66" s="98">
        <v>0.7</v>
      </c>
      <c r="J66" s="99" t="s">
        <v>27</v>
      </c>
      <c r="K66" s="116" t="s">
        <v>916</v>
      </c>
      <c r="L66" s="116" t="s">
        <v>924</v>
      </c>
      <c r="M66" s="99" t="s">
        <v>1583</v>
      </c>
      <c r="N66" s="116" t="s">
        <v>1584</v>
      </c>
      <c r="O66" s="116" t="s">
        <v>1418</v>
      </c>
      <c r="P66" s="117"/>
      <c r="Q66" s="119" t="s">
        <v>1585</v>
      </c>
    </row>
    <row r="67" s="68" customFormat="1" ht="24" customHeight="1" spans="1:17">
      <c r="A67" s="98">
        <f t="shared" si="0"/>
        <v>63</v>
      </c>
      <c r="B67" s="98" t="s">
        <v>21</v>
      </c>
      <c r="C67" s="98" t="s">
        <v>72</v>
      </c>
      <c r="D67" s="98" t="s">
        <v>1562</v>
      </c>
      <c r="E67" s="99" t="s">
        <v>1586</v>
      </c>
      <c r="F67" s="98" t="s">
        <v>70</v>
      </c>
      <c r="G67" s="99" t="s">
        <v>1587</v>
      </c>
      <c r="H67" s="99" t="s">
        <v>1588</v>
      </c>
      <c r="I67" s="98">
        <v>11.28</v>
      </c>
      <c r="J67" s="99" t="s">
        <v>27</v>
      </c>
      <c r="K67" s="116" t="s">
        <v>916</v>
      </c>
      <c r="L67" s="116" t="s">
        <v>924</v>
      </c>
      <c r="M67" s="99" t="s">
        <v>1589</v>
      </c>
      <c r="N67" s="116" t="s">
        <v>1590</v>
      </c>
      <c r="O67" s="116" t="s">
        <v>1401</v>
      </c>
      <c r="P67" s="117"/>
      <c r="Q67" s="119" t="s">
        <v>1591</v>
      </c>
    </row>
    <row r="68" s="68" customFormat="1" ht="24" customHeight="1" spans="1:17">
      <c r="A68" s="98">
        <f t="shared" si="0"/>
        <v>64</v>
      </c>
      <c r="B68" s="98" t="s">
        <v>21</v>
      </c>
      <c r="C68" s="98" t="s">
        <v>72</v>
      </c>
      <c r="D68" s="98" t="s">
        <v>1592</v>
      </c>
      <c r="E68" s="99" t="s">
        <v>1593</v>
      </c>
      <c r="F68" s="98" t="s">
        <v>70</v>
      </c>
      <c r="G68" s="99" t="s">
        <v>1594</v>
      </c>
      <c r="H68" s="99" t="s">
        <v>1595</v>
      </c>
      <c r="I68" s="98">
        <v>5</v>
      </c>
      <c r="J68" s="99" t="s">
        <v>27</v>
      </c>
      <c r="K68" s="116" t="s">
        <v>916</v>
      </c>
      <c r="L68" s="116" t="s">
        <v>924</v>
      </c>
      <c r="M68" s="99" t="s">
        <v>1596</v>
      </c>
      <c r="N68" s="116" t="s">
        <v>1597</v>
      </c>
      <c r="O68" s="116" t="s">
        <v>1568</v>
      </c>
      <c r="P68" s="117"/>
      <c r="Q68" s="119" t="s">
        <v>1598</v>
      </c>
    </row>
    <row r="69" s="68" customFormat="1" ht="24" customHeight="1" spans="1:17">
      <c r="A69" s="98">
        <f t="shared" ref="A69:A92" si="1">ROW()-4</f>
        <v>65</v>
      </c>
      <c r="B69" s="98" t="s">
        <v>21</v>
      </c>
      <c r="C69" s="98" t="s">
        <v>72</v>
      </c>
      <c r="D69" s="98" t="s">
        <v>1592</v>
      </c>
      <c r="E69" s="99" t="s">
        <v>1599</v>
      </c>
      <c r="F69" s="98" t="s">
        <v>70</v>
      </c>
      <c r="G69" s="99" t="s">
        <v>1600</v>
      </c>
      <c r="H69" s="99" t="s">
        <v>1565</v>
      </c>
      <c r="I69" s="98">
        <v>4.39</v>
      </c>
      <c r="J69" s="99" t="s">
        <v>27</v>
      </c>
      <c r="K69" s="116" t="s">
        <v>916</v>
      </c>
      <c r="L69" s="116" t="s">
        <v>924</v>
      </c>
      <c r="M69" s="99" t="s">
        <v>1566</v>
      </c>
      <c r="N69" s="116" t="s">
        <v>1567</v>
      </c>
      <c r="O69" s="116" t="s">
        <v>1568</v>
      </c>
      <c r="P69" s="117"/>
      <c r="Q69" s="119" t="s">
        <v>1601</v>
      </c>
    </row>
    <row r="70" s="68" customFormat="1" ht="48" customHeight="1" spans="1:17">
      <c r="A70" s="98">
        <f t="shared" si="1"/>
        <v>66</v>
      </c>
      <c r="B70" s="98" t="s">
        <v>21</v>
      </c>
      <c r="C70" s="98" t="s">
        <v>72</v>
      </c>
      <c r="D70" s="98" t="s">
        <v>1592</v>
      </c>
      <c r="E70" s="99" t="s">
        <v>1602</v>
      </c>
      <c r="F70" s="98" t="s">
        <v>70</v>
      </c>
      <c r="G70" s="99" t="s">
        <v>1603</v>
      </c>
      <c r="H70" s="99" t="s">
        <v>1498</v>
      </c>
      <c r="I70" s="98">
        <v>8.82</v>
      </c>
      <c r="J70" s="99" t="s">
        <v>27</v>
      </c>
      <c r="K70" s="116" t="s">
        <v>916</v>
      </c>
      <c r="L70" s="116" t="s">
        <v>924</v>
      </c>
      <c r="M70" s="99" t="s">
        <v>1499</v>
      </c>
      <c r="N70" s="116" t="s">
        <v>1500</v>
      </c>
      <c r="O70" s="116" t="s">
        <v>1319</v>
      </c>
      <c r="P70" s="117"/>
      <c r="Q70" s="119" t="s">
        <v>1604</v>
      </c>
    </row>
    <row r="71" s="68" customFormat="1" ht="24" customHeight="1" spans="1:17">
      <c r="A71" s="98">
        <f t="shared" si="1"/>
        <v>67</v>
      </c>
      <c r="B71" s="98" t="s">
        <v>21</v>
      </c>
      <c r="C71" s="98" t="s">
        <v>72</v>
      </c>
      <c r="D71" s="98" t="s">
        <v>1592</v>
      </c>
      <c r="E71" s="99" t="s">
        <v>329</v>
      </c>
      <c r="F71" s="98" t="s">
        <v>70</v>
      </c>
      <c r="G71" s="99" t="s">
        <v>1605</v>
      </c>
      <c r="H71" s="99" t="s">
        <v>1330</v>
      </c>
      <c r="I71" s="98">
        <v>3.96</v>
      </c>
      <c r="J71" s="99" t="s">
        <v>27</v>
      </c>
      <c r="K71" s="116" t="s">
        <v>916</v>
      </c>
      <c r="L71" s="116" t="s">
        <v>924</v>
      </c>
      <c r="M71" s="99" t="s">
        <v>1331</v>
      </c>
      <c r="N71" s="116" t="s">
        <v>1332</v>
      </c>
      <c r="O71" s="116" t="s">
        <v>537</v>
      </c>
      <c r="P71" s="117"/>
      <c r="Q71" s="119" t="s">
        <v>1606</v>
      </c>
    </row>
    <row r="72" s="68" customFormat="1" ht="36" customHeight="1" spans="1:17">
      <c r="A72" s="98">
        <f t="shared" si="1"/>
        <v>68</v>
      </c>
      <c r="B72" s="98" t="s">
        <v>21</v>
      </c>
      <c r="C72" s="98" t="s">
        <v>72</v>
      </c>
      <c r="D72" s="98" t="s">
        <v>1592</v>
      </c>
      <c r="E72" s="99" t="s">
        <v>323</v>
      </c>
      <c r="F72" s="98" t="s">
        <v>70</v>
      </c>
      <c r="G72" s="99" t="s">
        <v>1607</v>
      </c>
      <c r="H72" s="99" t="s">
        <v>1608</v>
      </c>
      <c r="I72" s="98">
        <v>3.43</v>
      </c>
      <c r="J72" s="99" t="s">
        <v>27</v>
      </c>
      <c r="K72" s="116" t="s">
        <v>916</v>
      </c>
      <c r="L72" s="116" t="s">
        <v>924</v>
      </c>
      <c r="M72" s="99" t="s">
        <v>1609</v>
      </c>
      <c r="N72" s="116" t="s">
        <v>1203</v>
      </c>
      <c r="O72" s="116" t="s">
        <v>537</v>
      </c>
      <c r="P72" s="117"/>
      <c r="Q72" s="119" t="s">
        <v>1610</v>
      </c>
    </row>
    <row r="73" s="68" customFormat="1" ht="36" customHeight="1" spans="1:17">
      <c r="A73" s="98">
        <f t="shared" si="1"/>
        <v>69</v>
      </c>
      <c r="B73" s="98" t="s">
        <v>21</v>
      </c>
      <c r="C73" s="98" t="s">
        <v>72</v>
      </c>
      <c r="D73" s="98" t="s">
        <v>1611</v>
      </c>
      <c r="E73" s="99" t="s">
        <v>1612</v>
      </c>
      <c r="F73" s="98" t="s">
        <v>70</v>
      </c>
      <c r="G73" s="99" t="s">
        <v>1613</v>
      </c>
      <c r="H73" s="99" t="s">
        <v>1614</v>
      </c>
      <c r="I73" s="98">
        <v>6.7</v>
      </c>
      <c r="J73" s="99" t="s">
        <v>27</v>
      </c>
      <c r="K73" s="116" t="s">
        <v>916</v>
      </c>
      <c r="L73" s="116" t="s">
        <v>924</v>
      </c>
      <c r="M73" s="99" t="s">
        <v>1615</v>
      </c>
      <c r="N73" s="116" t="s">
        <v>1616</v>
      </c>
      <c r="O73" s="116" t="s">
        <v>1319</v>
      </c>
      <c r="P73" s="117"/>
      <c r="Q73" s="119" t="s">
        <v>1617</v>
      </c>
    </row>
    <row r="74" s="68" customFormat="1" ht="24" customHeight="1" spans="1:17">
      <c r="A74" s="98">
        <f t="shared" si="1"/>
        <v>70</v>
      </c>
      <c r="B74" s="98" t="s">
        <v>21</v>
      </c>
      <c r="C74" s="98" t="s">
        <v>72</v>
      </c>
      <c r="D74" s="98" t="s">
        <v>1611</v>
      </c>
      <c r="E74" s="99" t="s">
        <v>1618</v>
      </c>
      <c r="F74" s="98" t="s">
        <v>70</v>
      </c>
      <c r="G74" s="99" t="s">
        <v>1619</v>
      </c>
      <c r="H74" s="99" t="s">
        <v>1620</v>
      </c>
      <c r="I74" s="98">
        <v>3.47</v>
      </c>
      <c r="J74" s="99" t="s">
        <v>27</v>
      </c>
      <c r="K74" s="116" t="s">
        <v>916</v>
      </c>
      <c r="L74" s="116" t="s">
        <v>924</v>
      </c>
      <c r="M74" s="99" t="s">
        <v>1621</v>
      </c>
      <c r="N74" s="116" t="s">
        <v>1622</v>
      </c>
      <c r="O74" s="116" t="s">
        <v>543</v>
      </c>
      <c r="P74" s="117"/>
      <c r="Q74" s="119" t="s">
        <v>1623</v>
      </c>
    </row>
    <row r="75" s="68" customFormat="1" ht="24" customHeight="1" spans="1:17">
      <c r="A75" s="98">
        <f t="shared" si="1"/>
        <v>71</v>
      </c>
      <c r="B75" s="98" t="s">
        <v>21</v>
      </c>
      <c r="C75" s="98" t="s">
        <v>72</v>
      </c>
      <c r="D75" s="98" t="s">
        <v>1160</v>
      </c>
      <c r="E75" s="99" t="s">
        <v>1624</v>
      </c>
      <c r="F75" s="98" t="s">
        <v>70</v>
      </c>
      <c r="G75" s="99" t="s">
        <v>1625</v>
      </c>
      <c r="H75" s="99" t="s">
        <v>1626</v>
      </c>
      <c r="I75" s="98">
        <v>4.33</v>
      </c>
      <c r="J75" s="99" t="s">
        <v>27</v>
      </c>
      <c r="K75" s="116" t="s">
        <v>916</v>
      </c>
      <c r="L75" s="116" t="s">
        <v>924</v>
      </c>
      <c r="M75" s="99" t="s">
        <v>1627</v>
      </c>
      <c r="N75" s="116" t="s">
        <v>1628</v>
      </c>
      <c r="O75" s="116" t="s">
        <v>537</v>
      </c>
      <c r="P75" s="117"/>
      <c r="Q75" s="119" t="s">
        <v>1629</v>
      </c>
    </row>
    <row r="76" s="68" customFormat="1" ht="36" customHeight="1" spans="1:17">
      <c r="A76" s="98">
        <f t="shared" si="1"/>
        <v>72</v>
      </c>
      <c r="B76" s="98" t="s">
        <v>21</v>
      </c>
      <c r="C76" s="98" t="s">
        <v>72</v>
      </c>
      <c r="D76" s="98" t="s">
        <v>1630</v>
      </c>
      <c r="E76" s="99" t="s">
        <v>1631</v>
      </c>
      <c r="F76" s="98" t="s">
        <v>70</v>
      </c>
      <c r="G76" s="99" t="s">
        <v>1632</v>
      </c>
      <c r="H76" s="99" t="s">
        <v>1633</v>
      </c>
      <c r="I76" s="98">
        <v>13</v>
      </c>
      <c r="J76" s="99" t="s">
        <v>27</v>
      </c>
      <c r="K76" s="116" t="s">
        <v>916</v>
      </c>
      <c r="L76" s="116" t="s">
        <v>924</v>
      </c>
      <c r="M76" s="99" t="s">
        <v>1634</v>
      </c>
      <c r="N76" s="116" t="s">
        <v>1635</v>
      </c>
      <c r="O76" s="116" t="s">
        <v>1636</v>
      </c>
      <c r="P76" s="117"/>
      <c r="Q76" s="119" t="s">
        <v>1637</v>
      </c>
    </row>
    <row r="77" s="68" customFormat="1" ht="48" customHeight="1" spans="1:17">
      <c r="A77" s="98">
        <f t="shared" si="1"/>
        <v>73</v>
      </c>
      <c r="B77" s="98" t="s">
        <v>21</v>
      </c>
      <c r="C77" s="98" t="s">
        <v>72</v>
      </c>
      <c r="D77" s="98" t="s">
        <v>1149</v>
      </c>
      <c r="E77" s="99" t="s">
        <v>227</v>
      </c>
      <c r="F77" s="98" t="s">
        <v>70</v>
      </c>
      <c r="G77" s="99" t="s">
        <v>1638</v>
      </c>
      <c r="H77" s="99" t="s">
        <v>1639</v>
      </c>
      <c r="I77" s="98">
        <v>15</v>
      </c>
      <c r="J77" s="99" t="s">
        <v>27</v>
      </c>
      <c r="K77" s="116" t="s">
        <v>916</v>
      </c>
      <c r="L77" s="116" t="s">
        <v>924</v>
      </c>
      <c r="M77" s="99" t="s">
        <v>1640</v>
      </c>
      <c r="N77" s="116" t="s">
        <v>1641</v>
      </c>
      <c r="O77" s="116" t="s">
        <v>1642</v>
      </c>
      <c r="P77" s="117"/>
      <c r="Q77" s="119" t="s">
        <v>1643</v>
      </c>
    </row>
    <row r="78" s="68" customFormat="1" ht="48" customHeight="1" spans="1:17">
      <c r="A78" s="98">
        <f t="shared" si="1"/>
        <v>74</v>
      </c>
      <c r="B78" s="98" t="s">
        <v>21</v>
      </c>
      <c r="C78" s="98" t="s">
        <v>72</v>
      </c>
      <c r="D78" s="98" t="s">
        <v>905</v>
      </c>
      <c r="E78" s="99" t="s">
        <v>791</v>
      </c>
      <c r="F78" s="98" t="s">
        <v>70</v>
      </c>
      <c r="G78" s="99" t="s">
        <v>1644</v>
      </c>
      <c r="H78" s="99" t="s">
        <v>1645</v>
      </c>
      <c r="I78" s="98">
        <v>8</v>
      </c>
      <c r="J78" s="99" t="s">
        <v>27</v>
      </c>
      <c r="K78" s="116" t="s">
        <v>916</v>
      </c>
      <c r="L78" s="116" t="s">
        <v>924</v>
      </c>
      <c r="M78" s="99" t="s">
        <v>1646</v>
      </c>
      <c r="N78" s="116" t="s">
        <v>1647</v>
      </c>
      <c r="O78" s="116" t="s">
        <v>1648</v>
      </c>
      <c r="P78" s="117"/>
      <c r="Q78" s="119" t="s">
        <v>1649</v>
      </c>
    </row>
    <row r="79" s="68" customFormat="1" ht="36" customHeight="1" spans="1:17">
      <c r="A79" s="98">
        <f t="shared" si="1"/>
        <v>75</v>
      </c>
      <c r="B79" s="98" t="s">
        <v>21</v>
      </c>
      <c r="C79" s="98" t="s">
        <v>72</v>
      </c>
      <c r="D79" s="98" t="s">
        <v>1562</v>
      </c>
      <c r="E79" s="99" t="s">
        <v>1650</v>
      </c>
      <c r="F79" s="98" t="s">
        <v>70</v>
      </c>
      <c r="G79" s="99" t="s">
        <v>1651</v>
      </c>
      <c r="H79" s="99" t="s">
        <v>1652</v>
      </c>
      <c r="I79" s="98">
        <v>5.8</v>
      </c>
      <c r="J79" s="99" t="s">
        <v>27</v>
      </c>
      <c r="K79" s="116" t="s">
        <v>916</v>
      </c>
      <c r="L79" s="116" t="s">
        <v>924</v>
      </c>
      <c r="M79" s="99" t="s">
        <v>1653</v>
      </c>
      <c r="N79" s="116" t="s">
        <v>1654</v>
      </c>
      <c r="O79" s="116" t="s">
        <v>1568</v>
      </c>
      <c r="P79" s="117"/>
      <c r="Q79" s="119" t="s">
        <v>1655</v>
      </c>
    </row>
    <row r="80" s="68" customFormat="1" ht="36" customHeight="1" spans="1:17">
      <c r="A80" s="98">
        <f t="shared" si="1"/>
        <v>76</v>
      </c>
      <c r="B80" s="98" t="s">
        <v>21</v>
      </c>
      <c r="C80" s="98" t="s">
        <v>72</v>
      </c>
      <c r="D80" s="98" t="s">
        <v>1630</v>
      </c>
      <c r="E80" s="99" t="s">
        <v>959</v>
      </c>
      <c r="F80" s="98" t="s">
        <v>70</v>
      </c>
      <c r="G80" s="99" t="s">
        <v>1656</v>
      </c>
      <c r="H80" s="99" t="s">
        <v>1657</v>
      </c>
      <c r="I80" s="98">
        <v>36.99</v>
      </c>
      <c r="J80" s="99" t="s">
        <v>27</v>
      </c>
      <c r="K80" s="116" t="s">
        <v>28</v>
      </c>
      <c r="L80" s="116" t="s">
        <v>885</v>
      </c>
      <c r="M80" s="99" t="s">
        <v>1658</v>
      </c>
      <c r="N80" s="116" t="s">
        <v>1659</v>
      </c>
      <c r="O80" s="116" t="s">
        <v>1660</v>
      </c>
      <c r="P80" s="117"/>
      <c r="Q80" s="119" t="s">
        <v>1661</v>
      </c>
    </row>
    <row r="81" s="68" customFormat="1" ht="36" customHeight="1" spans="1:17">
      <c r="A81" s="98">
        <f t="shared" si="1"/>
        <v>77</v>
      </c>
      <c r="B81" s="98" t="s">
        <v>21</v>
      </c>
      <c r="C81" s="98" t="s">
        <v>72</v>
      </c>
      <c r="D81" s="98" t="s">
        <v>1630</v>
      </c>
      <c r="E81" s="99" t="s">
        <v>899</v>
      </c>
      <c r="F81" s="98" t="s">
        <v>70</v>
      </c>
      <c r="G81" s="99" t="s">
        <v>1662</v>
      </c>
      <c r="H81" s="99" t="s">
        <v>1663</v>
      </c>
      <c r="I81" s="98">
        <v>100</v>
      </c>
      <c r="J81" s="99" t="s">
        <v>27</v>
      </c>
      <c r="K81" s="116" t="s">
        <v>28</v>
      </c>
      <c r="L81" s="116" t="s">
        <v>885</v>
      </c>
      <c r="M81" s="99" t="s">
        <v>1664</v>
      </c>
      <c r="N81" s="116" t="s">
        <v>1665</v>
      </c>
      <c r="O81" s="116" t="s">
        <v>1666</v>
      </c>
      <c r="P81" s="117"/>
      <c r="Q81" s="119" t="s">
        <v>1667</v>
      </c>
    </row>
    <row r="82" s="68" customFormat="1" ht="36" customHeight="1" spans="1:17">
      <c r="A82" s="98">
        <f t="shared" si="1"/>
        <v>78</v>
      </c>
      <c r="B82" s="98" t="s">
        <v>21</v>
      </c>
      <c r="C82" s="98" t="s">
        <v>72</v>
      </c>
      <c r="D82" s="98" t="s">
        <v>1630</v>
      </c>
      <c r="E82" s="99" t="s">
        <v>959</v>
      </c>
      <c r="F82" s="98" t="s">
        <v>70</v>
      </c>
      <c r="G82" s="99" t="s">
        <v>1668</v>
      </c>
      <c r="H82" s="99" t="s">
        <v>1669</v>
      </c>
      <c r="I82" s="98">
        <v>100</v>
      </c>
      <c r="J82" s="99" t="s">
        <v>27</v>
      </c>
      <c r="K82" s="116" t="s">
        <v>28</v>
      </c>
      <c r="L82" s="116" t="s">
        <v>932</v>
      </c>
      <c r="M82" s="99" t="s">
        <v>1670</v>
      </c>
      <c r="N82" s="116" t="s">
        <v>1671</v>
      </c>
      <c r="O82" s="116" t="s">
        <v>1245</v>
      </c>
      <c r="P82" s="117"/>
      <c r="Q82" s="119" t="s">
        <v>1672</v>
      </c>
    </row>
    <row r="83" s="68" customFormat="1" ht="36" customHeight="1" spans="1:17">
      <c r="A83" s="98">
        <f t="shared" si="1"/>
        <v>79</v>
      </c>
      <c r="B83" s="98" t="s">
        <v>21</v>
      </c>
      <c r="C83" s="98" t="s">
        <v>72</v>
      </c>
      <c r="D83" s="98" t="s">
        <v>1630</v>
      </c>
      <c r="E83" s="99" t="s">
        <v>880</v>
      </c>
      <c r="F83" s="98" t="s">
        <v>70</v>
      </c>
      <c r="G83" s="99" t="s">
        <v>1673</v>
      </c>
      <c r="H83" s="99" t="s">
        <v>1669</v>
      </c>
      <c r="I83" s="98">
        <v>30</v>
      </c>
      <c r="J83" s="99" t="s">
        <v>27</v>
      </c>
      <c r="K83" s="116" t="s">
        <v>28</v>
      </c>
      <c r="L83" s="116" t="s">
        <v>932</v>
      </c>
      <c r="M83" s="99" t="s">
        <v>1674</v>
      </c>
      <c r="N83" s="116" t="s">
        <v>1675</v>
      </c>
      <c r="O83" s="116" t="s">
        <v>1676</v>
      </c>
      <c r="P83" s="117"/>
      <c r="Q83" s="119" t="s">
        <v>1677</v>
      </c>
    </row>
    <row r="84" s="68" customFormat="1" ht="36" customHeight="1" spans="1:17">
      <c r="A84" s="98">
        <f t="shared" si="1"/>
        <v>80</v>
      </c>
      <c r="B84" s="98" t="s">
        <v>21</v>
      </c>
      <c r="C84" s="98" t="s">
        <v>72</v>
      </c>
      <c r="D84" s="98" t="s">
        <v>1630</v>
      </c>
      <c r="E84" s="99" t="s">
        <v>880</v>
      </c>
      <c r="F84" s="98" t="s">
        <v>70</v>
      </c>
      <c r="G84" s="99" t="s">
        <v>1678</v>
      </c>
      <c r="H84" s="99" t="s">
        <v>1669</v>
      </c>
      <c r="I84" s="98">
        <v>70</v>
      </c>
      <c r="J84" s="99" t="s">
        <v>27</v>
      </c>
      <c r="K84" s="116" t="s">
        <v>28</v>
      </c>
      <c r="L84" s="116" t="s">
        <v>932</v>
      </c>
      <c r="M84" s="99" t="s">
        <v>1679</v>
      </c>
      <c r="N84" s="116" t="s">
        <v>1680</v>
      </c>
      <c r="O84" s="116" t="s">
        <v>1379</v>
      </c>
      <c r="P84" s="117"/>
      <c r="Q84" s="119" t="s">
        <v>1681</v>
      </c>
    </row>
    <row r="85" s="68" customFormat="1" ht="36" customHeight="1" spans="1:17">
      <c r="A85" s="98">
        <f t="shared" si="1"/>
        <v>81</v>
      </c>
      <c r="B85" s="98" t="s">
        <v>21</v>
      </c>
      <c r="C85" s="98" t="s">
        <v>72</v>
      </c>
      <c r="D85" s="98" t="s">
        <v>1630</v>
      </c>
      <c r="E85" s="99" t="s">
        <v>912</v>
      </c>
      <c r="F85" s="98" t="s">
        <v>70</v>
      </c>
      <c r="G85" s="99" t="s">
        <v>1682</v>
      </c>
      <c r="H85" s="99" t="s">
        <v>1669</v>
      </c>
      <c r="I85" s="98">
        <v>13</v>
      </c>
      <c r="J85" s="99" t="s">
        <v>27</v>
      </c>
      <c r="K85" s="116" t="s">
        <v>942</v>
      </c>
      <c r="L85" s="116" t="s">
        <v>29</v>
      </c>
      <c r="M85" s="99" t="s">
        <v>1683</v>
      </c>
      <c r="N85" s="116" t="s">
        <v>1684</v>
      </c>
      <c r="O85" s="116" t="s">
        <v>1685</v>
      </c>
      <c r="P85" s="117"/>
      <c r="Q85" s="119" t="s">
        <v>1686</v>
      </c>
    </row>
    <row r="86" s="68" customFormat="1" ht="36" customHeight="1" spans="1:17">
      <c r="A86" s="98">
        <f t="shared" si="1"/>
        <v>82</v>
      </c>
      <c r="B86" s="98" t="s">
        <v>21</v>
      </c>
      <c r="C86" s="98" t="s">
        <v>72</v>
      </c>
      <c r="D86" s="98" t="s">
        <v>1630</v>
      </c>
      <c r="E86" s="99" t="s">
        <v>912</v>
      </c>
      <c r="F86" s="98" t="s">
        <v>70</v>
      </c>
      <c r="G86" s="99" t="s">
        <v>1687</v>
      </c>
      <c r="H86" s="99" t="s">
        <v>1669</v>
      </c>
      <c r="I86" s="98">
        <v>13</v>
      </c>
      <c r="J86" s="99" t="s">
        <v>27</v>
      </c>
      <c r="K86" s="116" t="s">
        <v>942</v>
      </c>
      <c r="L86" s="116" t="s">
        <v>29</v>
      </c>
      <c r="M86" s="99" t="s">
        <v>1688</v>
      </c>
      <c r="N86" s="116" t="s">
        <v>1689</v>
      </c>
      <c r="O86" s="116" t="s">
        <v>1542</v>
      </c>
      <c r="P86" s="117"/>
      <c r="Q86" s="119" t="s">
        <v>1690</v>
      </c>
    </row>
    <row r="87" s="68" customFormat="1" ht="36" customHeight="1" spans="1:17">
      <c r="A87" s="98">
        <f t="shared" si="1"/>
        <v>83</v>
      </c>
      <c r="B87" s="98" t="s">
        <v>21</v>
      </c>
      <c r="C87" s="98" t="s">
        <v>72</v>
      </c>
      <c r="D87" s="98" t="s">
        <v>1630</v>
      </c>
      <c r="E87" s="99" t="s">
        <v>880</v>
      </c>
      <c r="F87" s="98" t="s">
        <v>70</v>
      </c>
      <c r="G87" s="99" t="s">
        <v>1691</v>
      </c>
      <c r="H87" s="99" t="s">
        <v>1669</v>
      </c>
      <c r="I87" s="98">
        <v>13</v>
      </c>
      <c r="J87" s="99" t="s">
        <v>27</v>
      </c>
      <c r="K87" s="116" t="s">
        <v>942</v>
      </c>
      <c r="L87" s="116" t="s">
        <v>29</v>
      </c>
      <c r="M87" s="99" t="s">
        <v>1692</v>
      </c>
      <c r="N87" s="116" t="s">
        <v>1693</v>
      </c>
      <c r="O87" s="116" t="s">
        <v>1584</v>
      </c>
      <c r="P87" s="117"/>
      <c r="Q87" s="119" t="s">
        <v>1694</v>
      </c>
    </row>
    <row r="88" s="68" customFormat="1" ht="36" customHeight="1" spans="1:17">
      <c r="A88" s="98">
        <f t="shared" si="1"/>
        <v>84</v>
      </c>
      <c r="B88" s="98" t="s">
        <v>21</v>
      </c>
      <c r="C88" s="98" t="s">
        <v>72</v>
      </c>
      <c r="D88" s="98" t="s">
        <v>1630</v>
      </c>
      <c r="E88" s="99" t="s">
        <v>1092</v>
      </c>
      <c r="F88" s="98" t="s">
        <v>70</v>
      </c>
      <c r="G88" s="99" t="s">
        <v>1695</v>
      </c>
      <c r="H88" s="99" t="s">
        <v>1669</v>
      </c>
      <c r="I88" s="98">
        <v>13</v>
      </c>
      <c r="J88" s="99" t="s">
        <v>27</v>
      </c>
      <c r="K88" s="116" t="s">
        <v>942</v>
      </c>
      <c r="L88" s="116" t="s">
        <v>29</v>
      </c>
      <c r="M88" s="99" t="s">
        <v>1696</v>
      </c>
      <c r="N88" s="116" t="s">
        <v>1697</v>
      </c>
      <c r="O88" s="116" t="s">
        <v>1698</v>
      </c>
      <c r="P88" s="117"/>
      <c r="Q88" s="119" t="s">
        <v>1699</v>
      </c>
    </row>
    <row r="89" s="68" customFormat="1" ht="36" customHeight="1" spans="1:17">
      <c r="A89" s="98">
        <f t="shared" si="1"/>
        <v>85</v>
      </c>
      <c r="B89" s="98" t="s">
        <v>21</v>
      </c>
      <c r="C89" s="98" t="s">
        <v>72</v>
      </c>
      <c r="D89" s="98" t="s">
        <v>1630</v>
      </c>
      <c r="E89" s="99" t="s">
        <v>959</v>
      </c>
      <c r="F89" s="98" t="s">
        <v>70</v>
      </c>
      <c r="G89" s="99" t="s">
        <v>1700</v>
      </c>
      <c r="H89" s="99" t="s">
        <v>1669</v>
      </c>
      <c r="I89" s="98">
        <v>13</v>
      </c>
      <c r="J89" s="99" t="s">
        <v>27</v>
      </c>
      <c r="K89" s="116" t="s">
        <v>942</v>
      </c>
      <c r="L89" s="116" t="s">
        <v>29</v>
      </c>
      <c r="M89" s="99" t="s">
        <v>1670</v>
      </c>
      <c r="N89" s="116" t="s">
        <v>1701</v>
      </c>
      <c r="O89" s="116" t="s">
        <v>1702</v>
      </c>
      <c r="P89" s="117"/>
      <c r="Q89" s="119" t="s">
        <v>1703</v>
      </c>
    </row>
    <row r="90" s="68" customFormat="1" ht="36" customHeight="1" spans="1:17">
      <c r="A90" s="98">
        <f t="shared" si="1"/>
        <v>86</v>
      </c>
      <c r="B90" s="98" t="s">
        <v>21</v>
      </c>
      <c r="C90" s="98" t="s">
        <v>72</v>
      </c>
      <c r="D90" s="98" t="s">
        <v>1630</v>
      </c>
      <c r="E90" s="99" t="s">
        <v>959</v>
      </c>
      <c r="F90" s="98" t="s">
        <v>70</v>
      </c>
      <c r="G90" s="99" t="s">
        <v>1704</v>
      </c>
      <c r="H90" s="99" t="s">
        <v>1669</v>
      </c>
      <c r="I90" s="98">
        <v>13</v>
      </c>
      <c r="J90" s="99" t="s">
        <v>27</v>
      </c>
      <c r="K90" s="116" t="s">
        <v>942</v>
      </c>
      <c r="L90" s="116" t="s">
        <v>29</v>
      </c>
      <c r="M90" s="99" t="s">
        <v>1705</v>
      </c>
      <c r="N90" s="116" t="s">
        <v>1706</v>
      </c>
      <c r="O90" s="116" t="s">
        <v>1702</v>
      </c>
      <c r="P90" s="117"/>
      <c r="Q90" s="119" t="s">
        <v>1707</v>
      </c>
    </row>
    <row r="91" s="68" customFormat="1" ht="48" customHeight="1" spans="1:17">
      <c r="A91" s="98">
        <f t="shared" si="1"/>
        <v>87</v>
      </c>
      <c r="B91" s="98" t="s">
        <v>21</v>
      </c>
      <c r="C91" s="98" t="s">
        <v>72</v>
      </c>
      <c r="D91" s="98" t="s">
        <v>1630</v>
      </c>
      <c r="E91" s="99" t="s">
        <v>1708</v>
      </c>
      <c r="F91" s="98" t="s">
        <v>70</v>
      </c>
      <c r="G91" s="99" t="s">
        <v>1709</v>
      </c>
      <c r="H91" s="99" t="s">
        <v>1663</v>
      </c>
      <c r="I91" s="98">
        <v>1200</v>
      </c>
      <c r="J91" s="99" t="s">
        <v>27</v>
      </c>
      <c r="K91" s="116" t="s">
        <v>942</v>
      </c>
      <c r="L91" s="116" t="s">
        <v>29</v>
      </c>
      <c r="M91" s="99" t="s">
        <v>1710</v>
      </c>
      <c r="N91" s="116" t="s">
        <v>1711</v>
      </c>
      <c r="O91" s="116" t="s">
        <v>1712</v>
      </c>
      <c r="P91" s="117"/>
      <c r="Q91" s="119" t="s">
        <v>1713</v>
      </c>
    </row>
    <row r="92" s="68" customFormat="1" ht="24" customHeight="1" spans="1:17">
      <c r="A92" s="98">
        <f t="shared" si="1"/>
        <v>88</v>
      </c>
      <c r="B92" s="98" t="s">
        <v>21</v>
      </c>
      <c r="C92" s="98" t="s">
        <v>72</v>
      </c>
      <c r="D92" s="98" t="s">
        <v>1630</v>
      </c>
      <c r="E92" s="99" t="s">
        <v>1714</v>
      </c>
      <c r="F92" s="98" t="s">
        <v>70</v>
      </c>
      <c r="G92" s="99" t="s">
        <v>1715</v>
      </c>
      <c r="H92" s="99" t="s">
        <v>1663</v>
      </c>
      <c r="I92" s="98">
        <v>300</v>
      </c>
      <c r="J92" s="99" t="s">
        <v>27</v>
      </c>
      <c r="K92" s="116" t="s">
        <v>942</v>
      </c>
      <c r="L92" s="116" t="s">
        <v>29</v>
      </c>
      <c r="M92" s="99" t="s">
        <v>1716</v>
      </c>
      <c r="N92" s="116" t="s">
        <v>1717</v>
      </c>
      <c r="O92" s="116" t="s">
        <v>1718</v>
      </c>
      <c r="P92" s="117"/>
      <c r="Q92" s="119" t="s">
        <v>1719</v>
      </c>
    </row>
    <row r="93" s="67" customFormat="1" ht="24" customHeight="1" spans="1:17">
      <c r="A93" s="91" t="s">
        <v>78</v>
      </c>
      <c r="B93" s="92" t="s">
        <v>1720</v>
      </c>
      <c r="C93" s="120"/>
      <c r="D93" s="121"/>
      <c r="E93" s="122"/>
      <c r="F93" s="123"/>
      <c r="G93" s="124"/>
      <c r="H93" s="123"/>
      <c r="I93" s="110">
        <f>ROUND(SUM(I94:I274),0)</f>
        <v>11300</v>
      </c>
      <c r="J93" s="136"/>
      <c r="K93" s="137"/>
      <c r="L93" s="138"/>
      <c r="M93" s="124"/>
      <c r="N93" s="116" t="s">
        <v>1721</v>
      </c>
      <c r="O93" s="116" t="s">
        <v>1722</v>
      </c>
      <c r="P93" s="115" t="s">
        <v>1723</v>
      </c>
      <c r="Q93" s="119" t="s">
        <v>1724</v>
      </c>
    </row>
    <row r="94" s="68" customFormat="1" ht="33.75" spans="1:17">
      <c r="A94" s="125">
        <f t="shared" ref="A94:A157" si="2">ROW()-5</f>
        <v>89</v>
      </c>
      <c r="B94" s="126" t="s">
        <v>21</v>
      </c>
      <c r="C94" s="127" t="s">
        <v>79</v>
      </c>
      <c r="D94" s="126" t="s">
        <v>1725</v>
      </c>
      <c r="E94" s="128" t="s">
        <v>1592</v>
      </c>
      <c r="F94" s="129" t="s">
        <v>70</v>
      </c>
      <c r="G94" s="130" t="s">
        <v>1726</v>
      </c>
      <c r="H94" s="131" t="s">
        <v>1727</v>
      </c>
      <c r="I94" s="139">
        <v>134.6985</v>
      </c>
      <c r="J94" s="131" t="s">
        <v>27</v>
      </c>
      <c r="K94" s="140" t="s">
        <v>1728</v>
      </c>
      <c r="L94" s="140" t="s">
        <v>1729</v>
      </c>
      <c r="M94" s="131" t="s">
        <v>1730</v>
      </c>
      <c r="N94" s="140" t="s">
        <v>1731</v>
      </c>
      <c r="O94" s="140" t="s">
        <v>1732</v>
      </c>
      <c r="P94" s="117"/>
      <c r="Q94" s="119" t="s">
        <v>1733</v>
      </c>
    </row>
    <row r="95" s="68" customFormat="1" ht="33.75" spans="1:17">
      <c r="A95" s="125">
        <f t="shared" si="2"/>
        <v>90</v>
      </c>
      <c r="B95" s="126" t="s">
        <v>21</v>
      </c>
      <c r="C95" s="127" t="s">
        <v>79</v>
      </c>
      <c r="D95" s="126" t="s">
        <v>1725</v>
      </c>
      <c r="E95" s="128" t="s">
        <v>1734</v>
      </c>
      <c r="F95" s="129" t="s">
        <v>70</v>
      </c>
      <c r="G95" s="130" t="s">
        <v>1735</v>
      </c>
      <c r="H95" s="131" t="s">
        <v>1736</v>
      </c>
      <c r="I95" s="139">
        <v>145.7574</v>
      </c>
      <c r="J95" s="131" t="s">
        <v>27</v>
      </c>
      <c r="K95" s="140" t="s">
        <v>1728</v>
      </c>
      <c r="L95" s="140" t="s">
        <v>1729</v>
      </c>
      <c r="M95" s="131" t="s">
        <v>1737</v>
      </c>
      <c r="N95" s="140" t="s">
        <v>1738</v>
      </c>
      <c r="O95" s="140" t="s">
        <v>1739</v>
      </c>
      <c r="P95" s="117"/>
      <c r="Q95" s="119" t="s">
        <v>1740</v>
      </c>
    </row>
    <row r="96" s="68" customFormat="1" ht="33.75" spans="1:17">
      <c r="A96" s="125">
        <f t="shared" si="2"/>
        <v>91</v>
      </c>
      <c r="B96" s="126" t="s">
        <v>21</v>
      </c>
      <c r="C96" s="127" t="s">
        <v>79</v>
      </c>
      <c r="D96" s="126" t="s">
        <v>1725</v>
      </c>
      <c r="E96" s="128" t="s">
        <v>1149</v>
      </c>
      <c r="F96" s="129" t="s">
        <v>70</v>
      </c>
      <c r="G96" s="130" t="s">
        <v>1741</v>
      </c>
      <c r="H96" s="131" t="s">
        <v>1742</v>
      </c>
      <c r="I96" s="139">
        <v>128.039</v>
      </c>
      <c r="J96" s="131" t="s">
        <v>27</v>
      </c>
      <c r="K96" s="140" t="s">
        <v>1743</v>
      </c>
      <c r="L96" s="140" t="s">
        <v>1744</v>
      </c>
      <c r="M96" s="131" t="s">
        <v>1745</v>
      </c>
      <c r="N96" s="140" t="s">
        <v>1731</v>
      </c>
      <c r="O96" s="140" t="s">
        <v>1746</v>
      </c>
      <c r="P96" s="117"/>
      <c r="Q96" s="119" t="s">
        <v>1747</v>
      </c>
    </row>
    <row r="97" s="68" customFormat="1" ht="33.75" spans="1:17">
      <c r="A97" s="125">
        <f t="shared" si="2"/>
        <v>92</v>
      </c>
      <c r="B97" s="126" t="s">
        <v>21</v>
      </c>
      <c r="C97" s="127" t="s">
        <v>79</v>
      </c>
      <c r="D97" s="126" t="s">
        <v>1725</v>
      </c>
      <c r="E97" s="128" t="s">
        <v>1748</v>
      </c>
      <c r="F97" s="129" t="s">
        <v>70</v>
      </c>
      <c r="G97" s="130" t="s">
        <v>1749</v>
      </c>
      <c r="H97" s="131" t="s">
        <v>1750</v>
      </c>
      <c r="I97" s="139">
        <v>262.942</v>
      </c>
      <c r="J97" s="131" t="s">
        <v>27</v>
      </c>
      <c r="K97" s="140" t="s">
        <v>1743</v>
      </c>
      <c r="L97" s="140" t="s">
        <v>1744</v>
      </c>
      <c r="M97" s="131" t="s">
        <v>1751</v>
      </c>
      <c r="N97" s="140" t="s">
        <v>1752</v>
      </c>
      <c r="O97" s="140" t="s">
        <v>1753</v>
      </c>
      <c r="P97" s="117"/>
      <c r="Q97" s="119" t="s">
        <v>1754</v>
      </c>
    </row>
    <row r="98" s="68" customFormat="1" ht="33.75" spans="1:17">
      <c r="A98" s="125">
        <f t="shared" si="2"/>
        <v>93</v>
      </c>
      <c r="B98" s="126" t="s">
        <v>21</v>
      </c>
      <c r="C98" s="127" t="s">
        <v>79</v>
      </c>
      <c r="D98" s="126" t="s">
        <v>1725</v>
      </c>
      <c r="E98" s="128" t="s">
        <v>1755</v>
      </c>
      <c r="F98" s="129" t="s">
        <v>70</v>
      </c>
      <c r="G98" s="130" t="s">
        <v>1756</v>
      </c>
      <c r="H98" s="131" t="s">
        <v>1757</v>
      </c>
      <c r="I98" s="139">
        <v>164.142</v>
      </c>
      <c r="J98" s="131" t="s">
        <v>27</v>
      </c>
      <c r="K98" s="140" t="s">
        <v>1743</v>
      </c>
      <c r="L98" s="140" t="s">
        <v>1744</v>
      </c>
      <c r="M98" s="131" t="s">
        <v>1758</v>
      </c>
      <c r="N98" s="140" t="s">
        <v>1759</v>
      </c>
      <c r="O98" s="140" t="s">
        <v>1760</v>
      </c>
      <c r="P98" s="117"/>
      <c r="Q98" s="119" t="s">
        <v>1761</v>
      </c>
    </row>
    <row r="99" s="68" customFormat="1" ht="33.75" spans="1:17">
      <c r="A99" s="125">
        <f t="shared" si="2"/>
        <v>94</v>
      </c>
      <c r="B99" s="126" t="s">
        <v>21</v>
      </c>
      <c r="C99" s="127" t="s">
        <v>79</v>
      </c>
      <c r="D99" s="126" t="s">
        <v>1725</v>
      </c>
      <c r="E99" s="128" t="s">
        <v>1149</v>
      </c>
      <c r="F99" s="129" t="s">
        <v>70</v>
      </c>
      <c r="G99" s="130" t="s">
        <v>1762</v>
      </c>
      <c r="H99" s="131" t="s">
        <v>1763</v>
      </c>
      <c r="I99" s="139">
        <v>171.669</v>
      </c>
      <c r="J99" s="131" t="s">
        <v>27</v>
      </c>
      <c r="K99" s="140" t="s">
        <v>1728</v>
      </c>
      <c r="L99" s="140" t="s">
        <v>1729</v>
      </c>
      <c r="M99" s="131" t="s">
        <v>1764</v>
      </c>
      <c r="N99" s="140" t="s">
        <v>1765</v>
      </c>
      <c r="O99" s="140" t="s">
        <v>1766</v>
      </c>
      <c r="P99" s="117"/>
      <c r="Q99" s="119" t="s">
        <v>1767</v>
      </c>
    </row>
    <row r="100" s="68" customFormat="1" ht="33.75" spans="1:17">
      <c r="A100" s="125">
        <f t="shared" si="2"/>
        <v>95</v>
      </c>
      <c r="B100" s="126" t="s">
        <v>21</v>
      </c>
      <c r="C100" s="127" t="s">
        <v>79</v>
      </c>
      <c r="D100" s="126" t="s">
        <v>1768</v>
      </c>
      <c r="E100" s="132" t="s">
        <v>1769</v>
      </c>
      <c r="F100" s="129" t="s">
        <v>70</v>
      </c>
      <c r="G100" s="128" t="s">
        <v>1770</v>
      </c>
      <c r="H100" s="131" t="s">
        <v>1771</v>
      </c>
      <c r="I100" s="141">
        <v>71</v>
      </c>
      <c r="J100" s="131" t="s">
        <v>27</v>
      </c>
      <c r="K100" s="140" t="s">
        <v>1743</v>
      </c>
      <c r="L100" s="140" t="s">
        <v>1772</v>
      </c>
      <c r="M100" s="131" t="s">
        <v>1773</v>
      </c>
      <c r="N100" s="140" t="s">
        <v>1774</v>
      </c>
      <c r="O100" s="140" t="s">
        <v>1775</v>
      </c>
      <c r="P100" s="117"/>
      <c r="Q100" s="119" t="s">
        <v>1776</v>
      </c>
    </row>
    <row r="101" s="68" customFormat="1" ht="33.75" spans="1:17">
      <c r="A101" s="125">
        <f t="shared" si="2"/>
        <v>96</v>
      </c>
      <c r="B101" s="126" t="s">
        <v>21</v>
      </c>
      <c r="C101" s="127" t="s">
        <v>79</v>
      </c>
      <c r="D101" s="126" t="s">
        <v>1725</v>
      </c>
      <c r="E101" s="133" t="s">
        <v>1777</v>
      </c>
      <c r="F101" s="129" t="s">
        <v>70</v>
      </c>
      <c r="G101" s="133" t="s">
        <v>1778</v>
      </c>
      <c r="H101" s="132" t="s">
        <v>1779</v>
      </c>
      <c r="I101" s="141">
        <v>58.5</v>
      </c>
      <c r="J101" s="133" t="s">
        <v>27</v>
      </c>
      <c r="K101" s="140" t="s">
        <v>1743</v>
      </c>
      <c r="L101" s="140" t="s">
        <v>1780</v>
      </c>
      <c r="M101" s="133" t="s">
        <v>1781</v>
      </c>
      <c r="N101" s="140" t="s">
        <v>1782</v>
      </c>
      <c r="O101" s="140" t="s">
        <v>1783</v>
      </c>
      <c r="P101" s="117"/>
      <c r="Q101" s="119" t="s">
        <v>1784</v>
      </c>
    </row>
    <row r="102" s="68" customFormat="1" ht="33.75" spans="1:17">
      <c r="A102" s="125">
        <f t="shared" si="2"/>
        <v>97</v>
      </c>
      <c r="B102" s="126" t="s">
        <v>21</v>
      </c>
      <c r="C102" s="127" t="s">
        <v>79</v>
      </c>
      <c r="D102" s="126" t="s">
        <v>1725</v>
      </c>
      <c r="E102" s="132" t="s">
        <v>1220</v>
      </c>
      <c r="F102" s="129" t="s">
        <v>70</v>
      </c>
      <c r="G102" s="128" t="s">
        <v>1785</v>
      </c>
      <c r="H102" s="132" t="s">
        <v>1786</v>
      </c>
      <c r="I102" s="141">
        <v>84</v>
      </c>
      <c r="J102" s="133" t="s">
        <v>27</v>
      </c>
      <c r="K102" s="140" t="s">
        <v>1772</v>
      </c>
      <c r="L102" s="140" t="s">
        <v>1787</v>
      </c>
      <c r="M102" s="133" t="s">
        <v>1788</v>
      </c>
      <c r="N102" s="140" t="s">
        <v>1789</v>
      </c>
      <c r="O102" s="140" t="s">
        <v>1790</v>
      </c>
      <c r="P102" s="117"/>
      <c r="Q102" s="119" t="s">
        <v>1791</v>
      </c>
    </row>
    <row r="103" s="68" customFormat="1" ht="33.75" spans="1:17">
      <c r="A103" s="125">
        <f t="shared" si="2"/>
        <v>98</v>
      </c>
      <c r="B103" s="126" t="s">
        <v>21</v>
      </c>
      <c r="C103" s="127" t="s">
        <v>79</v>
      </c>
      <c r="D103" s="126" t="s">
        <v>1725</v>
      </c>
      <c r="E103" s="133" t="s">
        <v>595</v>
      </c>
      <c r="F103" s="129" t="s">
        <v>70</v>
      </c>
      <c r="G103" s="133" t="s">
        <v>1792</v>
      </c>
      <c r="H103" s="132" t="s">
        <v>1793</v>
      </c>
      <c r="I103" s="141">
        <v>54.58</v>
      </c>
      <c r="J103" s="133" t="s">
        <v>27</v>
      </c>
      <c r="K103" s="140" t="s">
        <v>1744</v>
      </c>
      <c r="L103" s="140" t="s">
        <v>1787</v>
      </c>
      <c r="M103" s="133" t="s">
        <v>1794</v>
      </c>
      <c r="N103" s="140" t="s">
        <v>1795</v>
      </c>
      <c r="O103" s="140" t="s">
        <v>1796</v>
      </c>
      <c r="P103" s="117"/>
      <c r="Q103" s="119" t="s">
        <v>1797</v>
      </c>
    </row>
    <row r="104" s="68" customFormat="1" ht="33.75" spans="1:17">
      <c r="A104" s="125">
        <f t="shared" si="2"/>
        <v>99</v>
      </c>
      <c r="B104" s="126" t="s">
        <v>21</v>
      </c>
      <c r="C104" s="127" t="s">
        <v>79</v>
      </c>
      <c r="D104" s="126" t="s">
        <v>1768</v>
      </c>
      <c r="E104" s="99" t="s">
        <v>1092</v>
      </c>
      <c r="F104" s="129" t="s">
        <v>70</v>
      </c>
      <c r="G104" s="99" t="s">
        <v>1798</v>
      </c>
      <c r="H104" s="134" t="s">
        <v>1799</v>
      </c>
      <c r="I104" s="141">
        <v>14.4</v>
      </c>
      <c r="J104" s="131" t="s">
        <v>27</v>
      </c>
      <c r="K104" s="140" t="s">
        <v>1800</v>
      </c>
      <c r="L104" s="140" t="s">
        <v>1801</v>
      </c>
      <c r="M104" s="131" t="s">
        <v>1802</v>
      </c>
      <c r="N104" s="140" t="s">
        <v>1803</v>
      </c>
      <c r="O104" s="140" t="s">
        <v>1804</v>
      </c>
      <c r="P104" s="117"/>
      <c r="Q104" s="119" t="s">
        <v>1805</v>
      </c>
    </row>
    <row r="105" s="68" customFormat="1" ht="33.75" spans="1:17">
      <c r="A105" s="125">
        <f t="shared" si="2"/>
        <v>100</v>
      </c>
      <c r="B105" s="126" t="s">
        <v>21</v>
      </c>
      <c r="C105" s="127" t="s">
        <v>79</v>
      </c>
      <c r="D105" s="126" t="s">
        <v>1768</v>
      </c>
      <c r="E105" s="99" t="s">
        <v>1092</v>
      </c>
      <c r="F105" s="129" t="s">
        <v>70</v>
      </c>
      <c r="G105" s="99" t="s">
        <v>1806</v>
      </c>
      <c r="H105" s="134" t="s">
        <v>1807</v>
      </c>
      <c r="I105" s="141">
        <v>45</v>
      </c>
      <c r="J105" s="131" t="s">
        <v>27</v>
      </c>
      <c r="K105" s="140" t="s">
        <v>1800</v>
      </c>
      <c r="L105" s="140" t="s">
        <v>1801</v>
      </c>
      <c r="M105" s="131" t="s">
        <v>1808</v>
      </c>
      <c r="N105" s="140" t="s">
        <v>1809</v>
      </c>
      <c r="O105" s="140" t="s">
        <v>1810</v>
      </c>
      <c r="P105" s="117"/>
      <c r="Q105" s="119" t="s">
        <v>1811</v>
      </c>
    </row>
    <row r="106" s="68" customFormat="1" ht="33.75" spans="1:17">
      <c r="A106" s="125">
        <f t="shared" si="2"/>
        <v>101</v>
      </c>
      <c r="B106" s="126" t="s">
        <v>21</v>
      </c>
      <c r="C106" s="127" t="s">
        <v>79</v>
      </c>
      <c r="D106" s="126" t="s">
        <v>1768</v>
      </c>
      <c r="E106" s="99" t="s">
        <v>1092</v>
      </c>
      <c r="F106" s="129" t="s">
        <v>70</v>
      </c>
      <c r="G106" s="99" t="s">
        <v>1812</v>
      </c>
      <c r="H106" s="134" t="s">
        <v>1813</v>
      </c>
      <c r="I106" s="141">
        <v>27</v>
      </c>
      <c r="J106" s="131" t="s">
        <v>27</v>
      </c>
      <c r="K106" s="140" t="s">
        <v>1800</v>
      </c>
      <c r="L106" s="140" t="s">
        <v>1801</v>
      </c>
      <c r="M106" s="131" t="s">
        <v>1814</v>
      </c>
      <c r="N106" s="140" t="s">
        <v>1815</v>
      </c>
      <c r="O106" s="140" t="s">
        <v>1816</v>
      </c>
      <c r="P106" s="117"/>
      <c r="Q106" s="119" t="s">
        <v>1817</v>
      </c>
    </row>
    <row r="107" s="68" customFormat="1" ht="33.75" spans="1:17">
      <c r="A107" s="125">
        <f t="shared" si="2"/>
        <v>102</v>
      </c>
      <c r="B107" s="126" t="s">
        <v>21</v>
      </c>
      <c r="C107" s="127" t="s">
        <v>79</v>
      </c>
      <c r="D107" s="126" t="s">
        <v>1768</v>
      </c>
      <c r="E107" s="99" t="s">
        <v>1592</v>
      </c>
      <c r="F107" s="129" t="s">
        <v>70</v>
      </c>
      <c r="G107" s="99" t="s">
        <v>1818</v>
      </c>
      <c r="H107" s="134" t="s">
        <v>1819</v>
      </c>
      <c r="I107" s="141">
        <v>36</v>
      </c>
      <c r="J107" s="131" t="s">
        <v>27</v>
      </c>
      <c r="K107" s="140" t="s">
        <v>1800</v>
      </c>
      <c r="L107" s="140" t="s">
        <v>1801</v>
      </c>
      <c r="M107" s="131" t="s">
        <v>1820</v>
      </c>
      <c r="N107" s="140" t="s">
        <v>1821</v>
      </c>
      <c r="O107" s="140" t="s">
        <v>1822</v>
      </c>
      <c r="P107" s="117"/>
      <c r="Q107" s="119" t="s">
        <v>1823</v>
      </c>
    </row>
    <row r="108" s="68" customFormat="1" ht="33.75" spans="1:17">
      <c r="A108" s="125">
        <f t="shared" si="2"/>
        <v>103</v>
      </c>
      <c r="B108" s="126" t="s">
        <v>21</v>
      </c>
      <c r="C108" s="127" t="s">
        <v>79</v>
      </c>
      <c r="D108" s="126" t="s">
        <v>1768</v>
      </c>
      <c r="E108" s="99" t="s">
        <v>1592</v>
      </c>
      <c r="F108" s="129" t="s">
        <v>70</v>
      </c>
      <c r="G108" s="99" t="s">
        <v>1824</v>
      </c>
      <c r="H108" s="134" t="s">
        <v>1825</v>
      </c>
      <c r="I108" s="141">
        <v>42</v>
      </c>
      <c r="J108" s="131" t="s">
        <v>27</v>
      </c>
      <c r="K108" s="140" t="s">
        <v>1800</v>
      </c>
      <c r="L108" s="140" t="s">
        <v>1801</v>
      </c>
      <c r="M108" s="131" t="s">
        <v>1826</v>
      </c>
      <c r="N108" s="140" t="s">
        <v>1827</v>
      </c>
      <c r="O108" s="140" t="s">
        <v>1828</v>
      </c>
      <c r="P108" s="117"/>
      <c r="Q108" s="119" t="s">
        <v>1829</v>
      </c>
    </row>
    <row r="109" s="68" customFormat="1" ht="33.75" spans="1:17">
      <c r="A109" s="125">
        <f t="shared" si="2"/>
        <v>104</v>
      </c>
      <c r="B109" s="126" t="s">
        <v>21</v>
      </c>
      <c r="C109" s="127" t="s">
        <v>79</v>
      </c>
      <c r="D109" s="126" t="s">
        <v>1768</v>
      </c>
      <c r="E109" s="99" t="s">
        <v>1112</v>
      </c>
      <c r="F109" s="129" t="s">
        <v>70</v>
      </c>
      <c r="G109" s="99" t="s">
        <v>1830</v>
      </c>
      <c r="H109" s="134" t="s">
        <v>1831</v>
      </c>
      <c r="I109" s="141">
        <v>12</v>
      </c>
      <c r="J109" s="131" t="s">
        <v>27</v>
      </c>
      <c r="K109" s="140" t="s">
        <v>1800</v>
      </c>
      <c r="L109" s="140" t="s">
        <v>1801</v>
      </c>
      <c r="M109" s="131" t="s">
        <v>1832</v>
      </c>
      <c r="N109" s="140" t="s">
        <v>1833</v>
      </c>
      <c r="O109" s="140" t="s">
        <v>1834</v>
      </c>
      <c r="P109" s="117"/>
      <c r="Q109" s="119" t="s">
        <v>1835</v>
      </c>
    </row>
    <row r="110" s="68" customFormat="1" ht="33.75" spans="1:17">
      <c r="A110" s="125">
        <f t="shared" si="2"/>
        <v>105</v>
      </c>
      <c r="B110" s="126" t="s">
        <v>21</v>
      </c>
      <c r="C110" s="127" t="s">
        <v>79</v>
      </c>
      <c r="D110" s="126" t="s">
        <v>1768</v>
      </c>
      <c r="E110" s="99" t="s">
        <v>1112</v>
      </c>
      <c r="F110" s="129" t="s">
        <v>70</v>
      </c>
      <c r="G110" s="99" t="s">
        <v>1836</v>
      </c>
      <c r="H110" s="134" t="s">
        <v>1837</v>
      </c>
      <c r="I110" s="141">
        <v>21</v>
      </c>
      <c r="J110" s="131" t="s">
        <v>27</v>
      </c>
      <c r="K110" s="140" t="s">
        <v>1800</v>
      </c>
      <c r="L110" s="140" t="s">
        <v>1801</v>
      </c>
      <c r="M110" s="131" t="s">
        <v>1838</v>
      </c>
      <c r="N110" s="140" t="s">
        <v>1839</v>
      </c>
      <c r="O110" s="140" t="s">
        <v>1840</v>
      </c>
      <c r="P110" s="117"/>
      <c r="Q110" s="119" t="s">
        <v>1841</v>
      </c>
    </row>
    <row r="111" s="68" customFormat="1" ht="33.75" spans="1:17">
      <c r="A111" s="125">
        <f t="shared" si="2"/>
        <v>106</v>
      </c>
      <c r="B111" s="126" t="s">
        <v>21</v>
      </c>
      <c r="C111" s="127" t="s">
        <v>79</v>
      </c>
      <c r="D111" s="126" t="s">
        <v>1768</v>
      </c>
      <c r="E111" s="99" t="s">
        <v>899</v>
      </c>
      <c r="F111" s="129" t="s">
        <v>70</v>
      </c>
      <c r="G111" s="99" t="s">
        <v>1842</v>
      </c>
      <c r="H111" s="134" t="s">
        <v>1843</v>
      </c>
      <c r="I111" s="141">
        <v>33</v>
      </c>
      <c r="J111" s="131" t="s">
        <v>27</v>
      </c>
      <c r="K111" s="140" t="s">
        <v>1800</v>
      </c>
      <c r="L111" s="140" t="s">
        <v>1801</v>
      </c>
      <c r="M111" s="131" t="s">
        <v>1844</v>
      </c>
      <c r="N111" s="140" t="s">
        <v>1845</v>
      </c>
      <c r="O111" s="140" t="s">
        <v>1846</v>
      </c>
      <c r="P111" s="117"/>
      <c r="Q111" s="119" t="s">
        <v>1847</v>
      </c>
    </row>
    <row r="112" s="68" customFormat="1" ht="33.75" spans="1:17">
      <c r="A112" s="125">
        <f t="shared" si="2"/>
        <v>107</v>
      </c>
      <c r="B112" s="126" t="s">
        <v>21</v>
      </c>
      <c r="C112" s="127" t="s">
        <v>79</v>
      </c>
      <c r="D112" s="126" t="s">
        <v>1768</v>
      </c>
      <c r="E112" s="99" t="s">
        <v>899</v>
      </c>
      <c r="F112" s="129" t="s">
        <v>70</v>
      </c>
      <c r="G112" s="99" t="s">
        <v>1848</v>
      </c>
      <c r="H112" s="134" t="s">
        <v>1849</v>
      </c>
      <c r="I112" s="141">
        <v>54</v>
      </c>
      <c r="J112" s="131" t="s">
        <v>27</v>
      </c>
      <c r="K112" s="140" t="s">
        <v>1800</v>
      </c>
      <c r="L112" s="140" t="s">
        <v>1801</v>
      </c>
      <c r="M112" s="131" t="s">
        <v>1850</v>
      </c>
      <c r="N112" s="140" t="s">
        <v>1851</v>
      </c>
      <c r="O112" s="140" t="s">
        <v>1852</v>
      </c>
      <c r="P112" s="117"/>
      <c r="Q112" s="119" t="s">
        <v>1853</v>
      </c>
    </row>
    <row r="113" s="68" customFormat="1" ht="33.75" spans="1:17">
      <c r="A113" s="125">
        <f t="shared" si="2"/>
        <v>108</v>
      </c>
      <c r="B113" s="126" t="s">
        <v>21</v>
      </c>
      <c r="C113" s="127" t="s">
        <v>79</v>
      </c>
      <c r="D113" s="126" t="s">
        <v>1768</v>
      </c>
      <c r="E113" s="99" t="s">
        <v>899</v>
      </c>
      <c r="F113" s="129" t="s">
        <v>70</v>
      </c>
      <c r="G113" s="99" t="s">
        <v>1854</v>
      </c>
      <c r="H113" s="134" t="s">
        <v>1855</v>
      </c>
      <c r="I113" s="141">
        <v>36</v>
      </c>
      <c r="J113" s="131" t="s">
        <v>27</v>
      </c>
      <c r="K113" s="140" t="s">
        <v>1800</v>
      </c>
      <c r="L113" s="140" t="s">
        <v>1801</v>
      </c>
      <c r="M113" s="131" t="s">
        <v>1856</v>
      </c>
      <c r="N113" s="140" t="s">
        <v>1857</v>
      </c>
      <c r="O113" s="140" t="s">
        <v>1858</v>
      </c>
      <c r="P113" s="117"/>
      <c r="Q113" s="119" t="s">
        <v>1859</v>
      </c>
    </row>
    <row r="114" s="68" customFormat="1" ht="33.75" spans="1:17">
      <c r="A114" s="125">
        <f t="shared" si="2"/>
        <v>109</v>
      </c>
      <c r="B114" s="126" t="s">
        <v>21</v>
      </c>
      <c r="C114" s="127" t="s">
        <v>79</v>
      </c>
      <c r="D114" s="126" t="s">
        <v>1768</v>
      </c>
      <c r="E114" s="99" t="s">
        <v>1022</v>
      </c>
      <c r="F114" s="129" t="s">
        <v>70</v>
      </c>
      <c r="G114" s="99" t="s">
        <v>1860</v>
      </c>
      <c r="H114" s="134" t="s">
        <v>1861</v>
      </c>
      <c r="I114" s="141">
        <v>25.5</v>
      </c>
      <c r="J114" s="131" t="s">
        <v>27</v>
      </c>
      <c r="K114" s="140" t="s">
        <v>1800</v>
      </c>
      <c r="L114" s="140" t="s">
        <v>1801</v>
      </c>
      <c r="M114" s="131" t="s">
        <v>1862</v>
      </c>
      <c r="N114" s="140" t="s">
        <v>1863</v>
      </c>
      <c r="O114" s="140" t="s">
        <v>1864</v>
      </c>
      <c r="P114" s="117"/>
      <c r="Q114" s="119" t="s">
        <v>1865</v>
      </c>
    </row>
    <row r="115" s="68" customFormat="1" ht="33.75" spans="1:17">
      <c r="A115" s="125">
        <f t="shared" si="2"/>
        <v>110</v>
      </c>
      <c r="B115" s="126" t="s">
        <v>21</v>
      </c>
      <c r="C115" s="127" t="s">
        <v>79</v>
      </c>
      <c r="D115" s="126" t="s">
        <v>1768</v>
      </c>
      <c r="E115" s="135" t="s">
        <v>1160</v>
      </c>
      <c r="F115" s="129" t="s">
        <v>70</v>
      </c>
      <c r="G115" s="99" t="s">
        <v>1866</v>
      </c>
      <c r="H115" s="134" t="s">
        <v>1867</v>
      </c>
      <c r="I115" s="141">
        <v>8.1</v>
      </c>
      <c r="J115" s="131" t="s">
        <v>27</v>
      </c>
      <c r="K115" s="140" t="s">
        <v>1800</v>
      </c>
      <c r="L115" s="140" t="s">
        <v>1801</v>
      </c>
      <c r="M115" s="131" t="s">
        <v>1868</v>
      </c>
      <c r="N115" s="140" t="s">
        <v>1869</v>
      </c>
      <c r="O115" s="140" t="s">
        <v>1870</v>
      </c>
      <c r="P115" s="117"/>
      <c r="Q115" s="119" t="s">
        <v>1871</v>
      </c>
    </row>
    <row r="116" s="68" customFormat="1" ht="33.75" spans="1:17">
      <c r="A116" s="125">
        <f t="shared" si="2"/>
        <v>111</v>
      </c>
      <c r="B116" s="126" t="s">
        <v>21</v>
      </c>
      <c r="C116" s="127" t="s">
        <v>79</v>
      </c>
      <c r="D116" s="126" t="s">
        <v>1768</v>
      </c>
      <c r="E116" s="99" t="s">
        <v>880</v>
      </c>
      <c r="F116" s="129" t="s">
        <v>70</v>
      </c>
      <c r="G116" s="99" t="s">
        <v>1872</v>
      </c>
      <c r="H116" s="134" t="s">
        <v>1873</v>
      </c>
      <c r="I116" s="141">
        <v>18</v>
      </c>
      <c r="J116" s="131" t="s">
        <v>27</v>
      </c>
      <c r="K116" s="140" t="s">
        <v>1800</v>
      </c>
      <c r="L116" s="140" t="s">
        <v>1801</v>
      </c>
      <c r="M116" s="131" t="s">
        <v>1874</v>
      </c>
      <c r="N116" s="140" t="s">
        <v>1875</v>
      </c>
      <c r="O116" s="140" t="s">
        <v>1876</v>
      </c>
      <c r="P116" s="117"/>
      <c r="Q116" s="119" t="s">
        <v>1877</v>
      </c>
    </row>
    <row r="117" s="68" customFormat="1" ht="33.75" spans="1:17">
      <c r="A117" s="125">
        <f t="shared" si="2"/>
        <v>112</v>
      </c>
      <c r="B117" s="126" t="s">
        <v>21</v>
      </c>
      <c r="C117" s="127" t="s">
        <v>79</v>
      </c>
      <c r="D117" s="126" t="s">
        <v>1768</v>
      </c>
      <c r="E117" s="99" t="s">
        <v>1592</v>
      </c>
      <c r="F117" s="129" t="s">
        <v>70</v>
      </c>
      <c r="G117" s="99" t="s">
        <v>1878</v>
      </c>
      <c r="H117" s="134" t="s">
        <v>1879</v>
      </c>
      <c r="I117" s="141">
        <v>8.4</v>
      </c>
      <c r="J117" s="131" t="s">
        <v>27</v>
      </c>
      <c r="K117" s="140" t="s">
        <v>1800</v>
      </c>
      <c r="L117" s="140" t="s">
        <v>1801</v>
      </c>
      <c r="M117" s="131" t="s">
        <v>1880</v>
      </c>
      <c r="N117" s="140" t="s">
        <v>1881</v>
      </c>
      <c r="O117" s="140" t="s">
        <v>1882</v>
      </c>
      <c r="P117" s="117"/>
      <c r="Q117" s="119" t="s">
        <v>1883</v>
      </c>
    </row>
    <row r="118" s="68" customFormat="1" ht="33.75" spans="1:17">
      <c r="A118" s="125">
        <f t="shared" si="2"/>
        <v>113</v>
      </c>
      <c r="B118" s="126" t="s">
        <v>21</v>
      </c>
      <c r="C118" s="127" t="s">
        <v>79</v>
      </c>
      <c r="D118" s="126" t="s">
        <v>1768</v>
      </c>
      <c r="E118" s="99" t="s">
        <v>1160</v>
      </c>
      <c r="F118" s="129" t="s">
        <v>70</v>
      </c>
      <c r="G118" s="99" t="s">
        <v>1884</v>
      </c>
      <c r="H118" s="134" t="s">
        <v>1885</v>
      </c>
      <c r="I118" s="139">
        <v>16.2</v>
      </c>
      <c r="J118" s="131" t="s">
        <v>27</v>
      </c>
      <c r="K118" s="140" t="s">
        <v>1743</v>
      </c>
      <c r="L118" s="140" t="s">
        <v>1780</v>
      </c>
      <c r="M118" s="131" t="s">
        <v>1886</v>
      </c>
      <c r="N118" s="140" t="s">
        <v>1887</v>
      </c>
      <c r="O118" s="140" t="s">
        <v>1888</v>
      </c>
      <c r="P118" s="117"/>
      <c r="Q118" s="119" t="s">
        <v>1889</v>
      </c>
    </row>
    <row r="119" s="68" customFormat="1" ht="33.75" spans="1:17">
      <c r="A119" s="125">
        <f t="shared" si="2"/>
        <v>114</v>
      </c>
      <c r="B119" s="126" t="s">
        <v>21</v>
      </c>
      <c r="C119" s="127" t="s">
        <v>79</v>
      </c>
      <c r="D119" s="126" t="s">
        <v>1768</v>
      </c>
      <c r="E119" s="99" t="s">
        <v>966</v>
      </c>
      <c r="F119" s="129" t="s">
        <v>70</v>
      </c>
      <c r="G119" s="99" t="s">
        <v>1890</v>
      </c>
      <c r="H119" s="134" t="s">
        <v>1891</v>
      </c>
      <c r="I119" s="139">
        <v>6</v>
      </c>
      <c r="J119" s="131" t="s">
        <v>27</v>
      </c>
      <c r="K119" s="140" t="s">
        <v>1743</v>
      </c>
      <c r="L119" s="140" t="s">
        <v>1780</v>
      </c>
      <c r="M119" s="131" t="s">
        <v>1892</v>
      </c>
      <c r="N119" s="140" t="s">
        <v>1893</v>
      </c>
      <c r="O119" s="140" t="s">
        <v>1894</v>
      </c>
      <c r="P119" s="117"/>
      <c r="Q119" s="119" t="s">
        <v>1895</v>
      </c>
    </row>
    <row r="120" s="68" customFormat="1" ht="33.75" spans="1:17">
      <c r="A120" s="125">
        <f t="shared" si="2"/>
        <v>115</v>
      </c>
      <c r="B120" s="126" t="s">
        <v>21</v>
      </c>
      <c r="C120" s="127" t="s">
        <v>79</v>
      </c>
      <c r="D120" s="126" t="s">
        <v>1768</v>
      </c>
      <c r="E120" s="99" t="s">
        <v>966</v>
      </c>
      <c r="F120" s="129" t="s">
        <v>70</v>
      </c>
      <c r="G120" s="99" t="s">
        <v>1896</v>
      </c>
      <c r="H120" s="134" t="s">
        <v>1897</v>
      </c>
      <c r="I120" s="139">
        <v>45</v>
      </c>
      <c r="J120" s="131" t="s">
        <v>27</v>
      </c>
      <c r="K120" s="140" t="s">
        <v>1743</v>
      </c>
      <c r="L120" s="140" t="s">
        <v>1780</v>
      </c>
      <c r="M120" s="131" t="s">
        <v>1898</v>
      </c>
      <c r="N120" s="140" t="s">
        <v>1899</v>
      </c>
      <c r="O120" s="140" t="s">
        <v>1900</v>
      </c>
      <c r="P120" s="117"/>
      <c r="Q120" s="119" t="s">
        <v>1901</v>
      </c>
    </row>
    <row r="121" s="68" customFormat="1" ht="33.75" spans="1:17">
      <c r="A121" s="125">
        <f t="shared" si="2"/>
        <v>116</v>
      </c>
      <c r="B121" s="126" t="s">
        <v>21</v>
      </c>
      <c r="C121" s="127" t="s">
        <v>79</v>
      </c>
      <c r="D121" s="126" t="s">
        <v>1768</v>
      </c>
      <c r="E121" s="99" t="s">
        <v>912</v>
      </c>
      <c r="F121" s="129" t="s">
        <v>70</v>
      </c>
      <c r="G121" s="99" t="s">
        <v>1902</v>
      </c>
      <c r="H121" s="134" t="s">
        <v>1903</v>
      </c>
      <c r="I121" s="139">
        <v>13.5</v>
      </c>
      <c r="J121" s="131" t="s">
        <v>27</v>
      </c>
      <c r="K121" s="140" t="s">
        <v>1743</v>
      </c>
      <c r="L121" s="140" t="s">
        <v>1780</v>
      </c>
      <c r="M121" s="131" t="s">
        <v>1904</v>
      </c>
      <c r="N121" s="140" t="s">
        <v>1905</v>
      </c>
      <c r="O121" s="140" t="s">
        <v>1906</v>
      </c>
      <c r="P121" s="117"/>
      <c r="Q121" s="119" t="s">
        <v>1907</v>
      </c>
    </row>
    <row r="122" s="68" customFormat="1" ht="33.75" spans="1:17">
      <c r="A122" s="125">
        <f t="shared" si="2"/>
        <v>117</v>
      </c>
      <c r="B122" s="126" t="s">
        <v>21</v>
      </c>
      <c r="C122" s="127" t="s">
        <v>79</v>
      </c>
      <c r="D122" s="126" t="s">
        <v>1768</v>
      </c>
      <c r="E122" s="99" t="s">
        <v>905</v>
      </c>
      <c r="F122" s="129" t="s">
        <v>70</v>
      </c>
      <c r="G122" s="99" t="s">
        <v>1908</v>
      </c>
      <c r="H122" s="134" t="s">
        <v>1909</v>
      </c>
      <c r="I122" s="139">
        <v>15</v>
      </c>
      <c r="J122" s="131" t="s">
        <v>27</v>
      </c>
      <c r="K122" s="140" t="s">
        <v>1743</v>
      </c>
      <c r="L122" s="140" t="s">
        <v>1780</v>
      </c>
      <c r="M122" s="131" t="s">
        <v>1892</v>
      </c>
      <c r="N122" s="140" t="s">
        <v>1893</v>
      </c>
      <c r="O122" s="140" t="s">
        <v>1894</v>
      </c>
      <c r="P122" s="117"/>
      <c r="Q122" s="119" t="s">
        <v>1910</v>
      </c>
    </row>
    <row r="123" s="68" customFormat="1" ht="33.75" spans="1:17">
      <c r="A123" s="125">
        <f t="shared" si="2"/>
        <v>118</v>
      </c>
      <c r="B123" s="126" t="s">
        <v>21</v>
      </c>
      <c r="C123" s="127" t="s">
        <v>79</v>
      </c>
      <c r="D123" s="126" t="s">
        <v>1768</v>
      </c>
      <c r="E123" s="99" t="s">
        <v>905</v>
      </c>
      <c r="F123" s="129" t="s">
        <v>70</v>
      </c>
      <c r="G123" s="99" t="s">
        <v>1911</v>
      </c>
      <c r="H123" s="134" t="s">
        <v>1912</v>
      </c>
      <c r="I123" s="139">
        <v>40.5</v>
      </c>
      <c r="J123" s="131" t="s">
        <v>27</v>
      </c>
      <c r="K123" s="140" t="s">
        <v>1743</v>
      </c>
      <c r="L123" s="140" t="s">
        <v>1780</v>
      </c>
      <c r="M123" s="131" t="s">
        <v>1913</v>
      </c>
      <c r="N123" s="140" t="s">
        <v>1914</v>
      </c>
      <c r="O123" s="140" t="s">
        <v>1915</v>
      </c>
      <c r="P123" s="117"/>
      <c r="Q123" s="119" t="s">
        <v>1916</v>
      </c>
    </row>
    <row r="124" s="68" customFormat="1" ht="33.75" spans="1:17">
      <c r="A124" s="125">
        <f t="shared" si="2"/>
        <v>119</v>
      </c>
      <c r="B124" s="126" t="s">
        <v>21</v>
      </c>
      <c r="C124" s="127" t="s">
        <v>79</v>
      </c>
      <c r="D124" s="126" t="s">
        <v>1768</v>
      </c>
      <c r="E124" s="99" t="s">
        <v>1059</v>
      </c>
      <c r="F124" s="129" t="s">
        <v>70</v>
      </c>
      <c r="G124" s="99" t="s">
        <v>1917</v>
      </c>
      <c r="H124" s="134" t="s">
        <v>1918</v>
      </c>
      <c r="I124" s="139">
        <v>55.5</v>
      </c>
      <c r="J124" s="131" t="s">
        <v>27</v>
      </c>
      <c r="K124" s="140" t="s">
        <v>1743</v>
      </c>
      <c r="L124" s="140" t="s">
        <v>1780</v>
      </c>
      <c r="M124" s="131" t="s">
        <v>1919</v>
      </c>
      <c r="N124" s="140" t="s">
        <v>1920</v>
      </c>
      <c r="O124" s="140" t="s">
        <v>1921</v>
      </c>
      <c r="P124" s="117"/>
      <c r="Q124" s="119" t="s">
        <v>1922</v>
      </c>
    </row>
    <row r="125" s="68" customFormat="1" ht="33.75" spans="1:17">
      <c r="A125" s="125">
        <f t="shared" si="2"/>
        <v>120</v>
      </c>
      <c r="B125" s="126" t="s">
        <v>21</v>
      </c>
      <c r="C125" s="127" t="s">
        <v>79</v>
      </c>
      <c r="D125" s="126" t="s">
        <v>1768</v>
      </c>
      <c r="E125" s="99" t="s">
        <v>928</v>
      </c>
      <c r="F125" s="129" t="s">
        <v>70</v>
      </c>
      <c r="G125" s="99" t="s">
        <v>1923</v>
      </c>
      <c r="H125" s="134" t="s">
        <v>1924</v>
      </c>
      <c r="I125" s="139">
        <v>21</v>
      </c>
      <c r="J125" s="131" t="s">
        <v>27</v>
      </c>
      <c r="K125" s="140" t="s">
        <v>1743</v>
      </c>
      <c r="L125" s="140" t="s">
        <v>1780</v>
      </c>
      <c r="M125" s="131" t="s">
        <v>1925</v>
      </c>
      <c r="N125" s="140" t="s">
        <v>1926</v>
      </c>
      <c r="O125" s="140" t="s">
        <v>1927</v>
      </c>
      <c r="P125" s="117"/>
      <c r="Q125" s="119" t="s">
        <v>1928</v>
      </c>
    </row>
    <row r="126" s="68" customFormat="1" ht="33.75" spans="1:17">
      <c r="A126" s="125">
        <f t="shared" si="2"/>
        <v>121</v>
      </c>
      <c r="B126" s="126" t="s">
        <v>21</v>
      </c>
      <c r="C126" s="127" t="s">
        <v>79</v>
      </c>
      <c r="D126" s="126" t="s">
        <v>1768</v>
      </c>
      <c r="E126" s="99" t="s">
        <v>880</v>
      </c>
      <c r="F126" s="129" t="s">
        <v>70</v>
      </c>
      <c r="G126" s="99" t="s">
        <v>1929</v>
      </c>
      <c r="H126" s="134" t="s">
        <v>1930</v>
      </c>
      <c r="I126" s="139">
        <v>33</v>
      </c>
      <c r="J126" s="131" t="s">
        <v>27</v>
      </c>
      <c r="K126" s="140" t="s">
        <v>1743</v>
      </c>
      <c r="L126" s="140" t="s">
        <v>1780</v>
      </c>
      <c r="M126" s="131" t="s">
        <v>1931</v>
      </c>
      <c r="N126" s="140" t="s">
        <v>1932</v>
      </c>
      <c r="O126" s="140" t="s">
        <v>1933</v>
      </c>
      <c r="P126" s="117"/>
      <c r="Q126" s="119" t="s">
        <v>1934</v>
      </c>
    </row>
    <row r="127" s="68" customFormat="1" ht="33.75" spans="1:17">
      <c r="A127" s="125">
        <f t="shared" si="2"/>
        <v>122</v>
      </c>
      <c r="B127" s="126" t="s">
        <v>21</v>
      </c>
      <c r="C127" s="127" t="s">
        <v>79</v>
      </c>
      <c r="D127" s="126" t="s">
        <v>1768</v>
      </c>
      <c r="E127" s="99" t="s">
        <v>1092</v>
      </c>
      <c r="F127" s="129" t="s">
        <v>70</v>
      </c>
      <c r="G127" s="99" t="s">
        <v>1935</v>
      </c>
      <c r="H127" s="134" t="s">
        <v>1936</v>
      </c>
      <c r="I127" s="139">
        <v>60</v>
      </c>
      <c r="J127" s="131" t="s">
        <v>27</v>
      </c>
      <c r="K127" s="140" t="s">
        <v>1743</v>
      </c>
      <c r="L127" s="140" t="s">
        <v>1780</v>
      </c>
      <c r="M127" s="131" t="s">
        <v>1937</v>
      </c>
      <c r="N127" s="140" t="s">
        <v>1938</v>
      </c>
      <c r="O127" s="140" t="s">
        <v>1939</v>
      </c>
      <c r="P127" s="117"/>
      <c r="Q127" s="119" t="s">
        <v>1940</v>
      </c>
    </row>
    <row r="128" s="68" customFormat="1" ht="33.75" spans="1:17">
      <c r="A128" s="125">
        <f t="shared" si="2"/>
        <v>123</v>
      </c>
      <c r="B128" s="126" t="s">
        <v>21</v>
      </c>
      <c r="C128" s="127" t="s">
        <v>79</v>
      </c>
      <c r="D128" s="126" t="s">
        <v>1768</v>
      </c>
      <c r="E128" s="99" t="s">
        <v>1092</v>
      </c>
      <c r="F128" s="129" t="s">
        <v>70</v>
      </c>
      <c r="G128" s="99" t="s">
        <v>1941</v>
      </c>
      <c r="H128" s="134" t="s">
        <v>1942</v>
      </c>
      <c r="I128" s="139">
        <v>7.2</v>
      </c>
      <c r="J128" s="131" t="s">
        <v>27</v>
      </c>
      <c r="K128" s="140" t="s">
        <v>1743</v>
      </c>
      <c r="L128" s="140" t="s">
        <v>1780</v>
      </c>
      <c r="M128" s="131" t="s">
        <v>1943</v>
      </c>
      <c r="N128" s="140" t="s">
        <v>1944</v>
      </c>
      <c r="O128" s="140" t="s">
        <v>1945</v>
      </c>
      <c r="P128" s="117"/>
      <c r="Q128" s="119" t="s">
        <v>1946</v>
      </c>
    </row>
    <row r="129" s="68" customFormat="1" ht="33.75" spans="1:17">
      <c r="A129" s="125">
        <f t="shared" si="2"/>
        <v>124</v>
      </c>
      <c r="B129" s="126" t="s">
        <v>21</v>
      </c>
      <c r="C129" s="127" t="s">
        <v>79</v>
      </c>
      <c r="D129" s="126" t="s">
        <v>1768</v>
      </c>
      <c r="E129" s="99" t="s">
        <v>1112</v>
      </c>
      <c r="F129" s="129" t="s">
        <v>70</v>
      </c>
      <c r="G129" s="99" t="s">
        <v>1947</v>
      </c>
      <c r="H129" s="134" t="s">
        <v>1948</v>
      </c>
      <c r="I129" s="139">
        <v>45</v>
      </c>
      <c r="J129" s="131" t="s">
        <v>27</v>
      </c>
      <c r="K129" s="140" t="s">
        <v>1743</v>
      </c>
      <c r="L129" s="140" t="s">
        <v>1780</v>
      </c>
      <c r="M129" s="131" t="s">
        <v>1949</v>
      </c>
      <c r="N129" s="140" t="s">
        <v>1950</v>
      </c>
      <c r="O129" s="140" t="s">
        <v>1951</v>
      </c>
      <c r="P129" s="117"/>
      <c r="Q129" s="119" t="s">
        <v>1952</v>
      </c>
    </row>
    <row r="130" s="68" customFormat="1" ht="33.75" spans="1:17">
      <c r="A130" s="125">
        <f t="shared" si="2"/>
        <v>125</v>
      </c>
      <c r="B130" s="126" t="s">
        <v>21</v>
      </c>
      <c r="C130" s="127" t="s">
        <v>79</v>
      </c>
      <c r="D130" s="126" t="s">
        <v>1768</v>
      </c>
      <c r="E130" s="99" t="s">
        <v>899</v>
      </c>
      <c r="F130" s="129" t="s">
        <v>70</v>
      </c>
      <c r="G130" s="99" t="s">
        <v>1953</v>
      </c>
      <c r="H130" s="134" t="s">
        <v>1954</v>
      </c>
      <c r="I130" s="139">
        <v>28.5</v>
      </c>
      <c r="J130" s="131" t="s">
        <v>27</v>
      </c>
      <c r="K130" s="140" t="s">
        <v>1743</v>
      </c>
      <c r="L130" s="140" t="s">
        <v>1780</v>
      </c>
      <c r="M130" s="131" t="s">
        <v>1955</v>
      </c>
      <c r="N130" s="140" t="s">
        <v>1956</v>
      </c>
      <c r="O130" s="140" t="s">
        <v>1957</v>
      </c>
      <c r="P130" s="117"/>
      <c r="Q130" s="119" t="s">
        <v>1958</v>
      </c>
    </row>
    <row r="131" s="68" customFormat="1" ht="33.75" spans="1:17">
      <c r="A131" s="125">
        <f t="shared" si="2"/>
        <v>126</v>
      </c>
      <c r="B131" s="126" t="s">
        <v>21</v>
      </c>
      <c r="C131" s="127" t="s">
        <v>79</v>
      </c>
      <c r="D131" s="126" t="s">
        <v>1768</v>
      </c>
      <c r="E131" s="99" t="s">
        <v>1022</v>
      </c>
      <c r="F131" s="129" t="s">
        <v>70</v>
      </c>
      <c r="G131" s="99" t="s">
        <v>1959</v>
      </c>
      <c r="H131" s="134" t="s">
        <v>1960</v>
      </c>
      <c r="I131" s="139">
        <v>19.5</v>
      </c>
      <c r="J131" s="131" t="s">
        <v>27</v>
      </c>
      <c r="K131" s="140" t="s">
        <v>1743</v>
      </c>
      <c r="L131" s="140" t="s">
        <v>1780</v>
      </c>
      <c r="M131" s="131" t="s">
        <v>1745</v>
      </c>
      <c r="N131" s="140" t="s">
        <v>1961</v>
      </c>
      <c r="O131" s="140" t="s">
        <v>1746</v>
      </c>
      <c r="P131" s="117"/>
      <c r="Q131" s="119" t="s">
        <v>1962</v>
      </c>
    </row>
    <row r="132" s="68" customFormat="1" ht="33.75" spans="1:17">
      <c r="A132" s="125">
        <f t="shared" si="2"/>
        <v>127</v>
      </c>
      <c r="B132" s="126" t="s">
        <v>21</v>
      </c>
      <c r="C132" s="127" t="s">
        <v>79</v>
      </c>
      <c r="D132" s="126" t="s">
        <v>1768</v>
      </c>
      <c r="E132" s="99" t="s">
        <v>1022</v>
      </c>
      <c r="F132" s="129" t="s">
        <v>70</v>
      </c>
      <c r="G132" s="99" t="s">
        <v>1963</v>
      </c>
      <c r="H132" s="134" t="s">
        <v>1879</v>
      </c>
      <c r="I132" s="139">
        <v>8.4</v>
      </c>
      <c r="J132" s="131" t="s">
        <v>27</v>
      </c>
      <c r="K132" s="140" t="s">
        <v>1743</v>
      </c>
      <c r="L132" s="140" t="s">
        <v>1780</v>
      </c>
      <c r="M132" s="131" t="s">
        <v>1745</v>
      </c>
      <c r="N132" s="140" t="s">
        <v>1961</v>
      </c>
      <c r="O132" s="140" t="s">
        <v>1746</v>
      </c>
      <c r="P132" s="117"/>
      <c r="Q132" s="119" t="s">
        <v>1964</v>
      </c>
    </row>
    <row r="133" s="68" customFormat="1" ht="33.75" spans="1:17">
      <c r="A133" s="125">
        <f t="shared" si="2"/>
        <v>128</v>
      </c>
      <c r="B133" s="126" t="s">
        <v>21</v>
      </c>
      <c r="C133" s="127" t="s">
        <v>79</v>
      </c>
      <c r="D133" s="126" t="s">
        <v>1768</v>
      </c>
      <c r="E133" s="99" t="s">
        <v>1160</v>
      </c>
      <c r="F133" s="129" t="s">
        <v>70</v>
      </c>
      <c r="G133" s="99" t="s">
        <v>1965</v>
      </c>
      <c r="H133" s="142" t="s">
        <v>1966</v>
      </c>
      <c r="I133" s="143">
        <v>12</v>
      </c>
      <c r="J133" s="131" t="s">
        <v>27</v>
      </c>
      <c r="K133" s="140" t="s">
        <v>1967</v>
      </c>
      <c r="L133" s="140" t="s">
        <v>1729</v>
      </c>
      <c r="M133" s="131" t="s">
        <v>1968</v>
      </c>
      <c r="N133" s="140" t="s">
        <v>1969</v>
      </c>
      <c r="O133" s="140" t="s">
        <v>1970</v>
      </c>
      <c r="P133" s="117"/>
      <c r="Q133" s="119" t="s">
        <v>1971</v>
      </c>
    </row>
    <row r="134" s="68" customFormat="1" ht="33.75" spans="1:17">
      <c r="A134" s="125">
        <f t="shared" si="2"/>
        <v>129</v>
      </c>
      <c r="B134" s="126" t="s">
        <v>21</v>
      </c>
      <c r="C134" s="127" t="s">
        <v>79</v>
      </c>
      <c r="D134" s="126" t="s">
        <v>1768</v>
      </c>
      <c r="E134" s="99" t="s">
        <v>1562</v>
      </c>
      <c r="F134" s="129" t="s">
        <v>70</v>
      </c>
      <c r="G134" s="99" t="s">
        <v>1972</v>
      </c>
      <c r="H134" s="142" t="s">
        <v>1973</v>
      </c>
      <c r="I134" s="143">
        <v>7.2</v>
      </c>
      <c r="J134" s="131" t="s">
        <v>27</v>
      </c>
      <c r="K134" s="140" t="s">
        <v>1967</v>
      </c>
      <c r="L134" s="140" t="s">
        <v>1729</v>
      </c>
      <c r="M134" s="131" t="s">
        <v>1974</v>
      </c>
      <c r="N134" s="140" t="s">
        <v>1975</v>
      </c>
      <c r="O134" s="140" t="s">
        <v>1976</v>
      </c>
      <c r="P134" s="117"/>
      <c r="Q134" s="119" t="s">
        <v>1977</v>
      </c>
    </row>
    <row r="135" s="68" customFormat="1" ht="33.75" spans="1:17">
      <c r="A135" s="125">
        <f t="shared" si="2"/>
        <v>130</v>
      </c>
      <c r="B135" s="126" t="s">
        <v>21</v>
      </c>
      <c r="C135" s="127" t="s">
        <v>79</v>
      </c>
      <c r="D135" s="126" t="s">
        <v>1768</v>
      </c>
      <c r="E135" s="99" t="s">
        <v>1160</v>
      </c>
      <c r="F135" s="129" t="s">
        <v>70</v>
      </c>
      <c r="G135" s="99" t="s">
        <v>1978</v>
      </c>
      <c r="H135" s="142" t="s">
        <v>1979</v>
      </c>
      <c r="I135" s="143">
        <v>4.8</v>
      </c>
      <c r="J135" s="131" t="s">
        <v>27</v>
      </c>
      <c r="K135" s="140" t="s">
        <v>1967</v>
      </c>
      <c r="L135" s="140" t="s">
        <v>1729</v>
      </c>
      <c r="M135" s="131" t="s">
        <v>1980</v>
      </c>
      <c r="N135" s="140" t="s">
        <v>1981</v>
      </c>
      <c r="O135" s="140" t="s">
        <v>1982</v>
      </c>
      <c r="P135" s="117"/>
      <c r="Q135" s="119" t="s">
        <v>1983</v>
      </c>
    </row>
    <row r="136" s="68" customFormat="1" ht="33.75" spans="1:17">
      <c r="A136" s="125">
        <f t="shared" si="2"/>
        <v>131</v>
      </c>
      <c r="B136" s="126" t="s">
        <v>21</v>
      </c>
      <c r="C136" s="127" t="s">
        <v>79</v>
      </c>
      <c r="D136" s="126" t="s">
        <v>1768</v>
      </c>
      <c r="E136" s="99" t="s">
        <v>1562</v>
      </c>
      <c r="F136" s="129" t="s">
        <v>70</v>
      </c>
      <c r="G136" s="99" t="s">
        <v>1984</v>
      </c>
      <c r="H136" s="142" t="s">
        <v>1985</v>
      </c>
      <c r="I136" s="143">
        <v>16.5</v>
      </c>
      <c r="J136" s="131" t="s">
        <v>27</v>
      </c>
      <c r="K136" s="140" t="s">
        <v>1967</v>
      </c>
      <c r="L136" s="140" t="s">
        <v>1729</v>
      </c>
      <c r="M136" s="131" t="s">
        <v>1986</v>
      </c>
      <c r="N136" s="140" t="s">
        <v>1987</v>
      </c>
      <c r="O136" s="140" t="s">
        <v>1988</v>
      </c>
      <c r="P136" s="117"/>
      <c r="Q136" s="119" t="s">
        <v>1989</v>
      </c>
    </row>
    <row r="137" s="68" customFormat="1" ht="33.75" spans="1:17">
      <c r="A137" s="125">
        <f t="shared" si="2"/>
        <v>132</v>
      </c>
      <c r="B137" s="126" t="s">
        <v>21</v>
      </c>
      <c r="C137" s="127" t="s">
        <v>79</v>
      </c>
      <c r="D137" s="126" t="s">
        <v>1768</v>
      </c>
      <c r="E137" s="99" t="s">
        <v>1575</v>
      </c>
      <c r="F137" s="129" t="s">
        <v>70</v>
      </c>
      <c r="G137" s="99" t="s">
        <v>1990</v>
      </c>
      <c r="H137" s="142" t="s">
        <v>1991</v>
      </c>
      <c r="I137" s="143">
        <v>4.8</v>
      </c>
      <c r="J137" s="131" t="s">
        <v>27</v>
      </c>
      <c r="K137" s="140" t="s">
        <v>1967</v>
      </c>
      <c r="L137" s="140" t="s">
        <v>1729</v>
      </c>
      <c r="M137" s="131" t="s">
        <v>1992</v>
      </c>
      <c r="N137" s="140" t="s">
        <v>1993</v>
      </c>
      <c r="O137" s="140" t="s">
        <v>1994</v>
      </c>
      <c r="P137" s="117"/>
      <c r="Q137" s="119" t="s">
        <v>1995</v>
      </c>
    </row>
    <row r="138" s="68" customFormat="1" ht="33.75" spans="1:17">
      <c r="A138" s="125">
        <f t="shared" si="2"/>
        <v>133</v>
      </c>
      <c r="B138" s="126" t="s">
        <v>21</v>
      </c>
      <c r="C138" s="127" t="s">
        <v>79</v>
      </c>
      <c r="D138" s="126" t="s">
        <v>1768</v>
      </c>
      <c r="E138" s="99" t="s">
        <v>859</v>
      </c>
      <c r="F138" s="129" t="s">
        <v>70</v>
      </c>
      <c r="G138" s="99" t="s">
        <v>1996</v>
      </c>
      <c r="H138" s="142" t="s">
        <v>1997</v>
      </c>
      <c r="I138" s="143">
        <v>6</v>
      </c>
      <c r="J138" s="131" t="s">
        <v>27</v>
      </c>
      <c r="K138" s="140" t="s">
        <v>1967</v>
      </c>
      <c r="L138" s="140" t="s">
        <v>1729</v>
      </c>
      <c r="M138" s="131" t="s">
        <v>1998</v>
      </c>
      <c r="N138" s="140" t="s">
        <v>1999</v>
      </c>
      <c r="O138" s="140" t="s">
        <v>2000</v>
      </c>
      <c r="P138" s="117"/>
      <c r="Q138" s="119" t="s">
        <v>2001</v>
      </c>
    </row>
    <row r="139" s="68" customFormat="1" ht="33.75" spans="1:17">
      <c r="A139" s="125">
        <f t="shared" si="2"/>
        <v>134</v>
      </c>
      <c r="B139" s="126" t="s">
        <v>21</v>
      </c>
      <c r="C139" s="127" t="s">
        <v>79</v>
      </c>
      <c r="D139" s="126" t="s">
        <v>1768</v>
      </c>
      <c r="E139" s="99" t="s">
        <v>2002</v>
      </c>
      <c r="F139" s="129" t="s">
        <v>70</v>
      </c>
      <c r="G139" s="99" t="s">
        <v>2003</v>
      </c>
      <c r="H139" s="142" t="s">
        <v>2004</v>
      </c>
      <c r="I139" s="143">
        <v>5.1</v>
      </c>
      <c r="J139" s="131" t="s">
        <v>27</v>
      </c>
      <c r="K139" s="140" t="s">
        <v>1967</v>
      </c>
      <c r="L139" s="140" t="s">
        <v>1729</v>
      </c>
      <c r="M139" s="131" t="s">
        <v>2005</v>
      </c>
      <c r="N139" s="140" t="s">
        <v>2006</v>
      </c>
      <c r="O139" s="140" t="s">
        <v>2007</v>
      </c>
      <c r="P139" s="117"/>
      <c r="Q139" s="119" t="s">
        <v>2008</v>
      </c>
    </row>
    <row r="140" s="68" customFormat="1" ht="33.75" spans="1:17">
      <c r="A140" s="125">
        <f t="shared" si="2"/>
        <v>135</v>
      </c>
      <c r="B140" s="126" t="s">
        <v>21</v>
      </c>
      <c r="C140" s="127" t="s">
        <v>79</v>
      </c>
      <c r="D140" s="126" t="s">
        <v>1768</v>
      </c>
      <c r="E140" s="99" t="s">
        <v>2009</v>
      </c>
      <c r="F140" s="129" t="s">
        <v>70</v>
      </c>
      <c r="G140" s="99" t="s">
        <v>2010</v>
      </c>
      <c r="H140" s="142" t="s">
        <v>2011</v>
      </c>
      <c r="I140" s="143">
        <v>5.4</v>
      </c>
      <c r="J140" s="131" t="s">
        <v>27</v>
      </c>
      <c r="K140" s="140" t="s">
        <v>1967</v>
      </c>
      <c r="L140" s="140" t="s">
        <v>1729</v>
      </c>
      <c r="M140" s="131" t="s">
        <v>2012</v>
      </c>
      <c r="N140" s="140" t="s">
        <v>2013</v>
      </c>
      <c r="O140" s="140" t="s">
        <v>2014</v>
      </c>
      <c r="P140" s="117"/>
      <c r="Q140" s="119" t="s">
        <v>2015</v>
      </c>
    </row>
    <row r="141" s="68" customFormat="1" ht="33.75" spans="1:17">
      <c r="A141" s="125">
        <f t="shared" si="2"/>
        <v>136</v>
      </c>
      <c r="B141" s="126" t="s">
        <v>21</v>
      </c>
      <c r="C141" s="127" t="s">
        <v>79</v>
      </c>
      <c r="D141" s="126" t="s">
        <v>1768</v>
      </c>
      <c r="E141" s="99" t="s">
        <v>2016</v>
      </c>
      <c r="F141" s="129" t="s">
        <v>70</v>
      </c>
      <c r="G141" s="99" t="s">
        <v>2017</v>
      </c>
      <c r="H141" s="142" t="s">
        <v>2018</v>
      </c>
      <c r="I141" s="143">
        <v>6.9</v>
      </c>
      <c r="J141" s="131" t="s">
        <v>27</v>
      </c>
      <c r="K141" s="140" t="s">
        <v>1967</v>
      </c>
      <c r="L141" s="140" t="s">
        <v>1729</v>
      </c>
      <c r="M141" s="131" t="s">
        <v>1868</v>
      </c>
      <c r="N141" s="140" t="s">
        <v>1869</v>
      </c>
      <c r="O141" s="140" t="s">
        <v>1870</v>
      </c>
      <c r="P141" s="117"/>
      <c r="Q141" s="119" t="s">
        <v>2019</v>
      </c>
    </row>
    <row r="142" s="68" customFormat="1" ht="33.75" spans="1:17">
      <c r="A142" s="125">
        <f t="shared" si="2"/>
        <v>137</v>
      </c>
      <c r="B142" s="126" t="s">
        <v>21</v>
      </c>
      <c r="C142" s="127" t="s">
        <v>79</v>
      </c>
      <c r="D142" s="126" t="s">
        <v>1768</v>
      </c>
      <c r="E142" s="99" t="s">
        <v>1005</v>
      </c>
      <c r="F142" s="129" t="s">
        <v>70</v>
      </c>
      <c r="G142" s="99" t="s">
        <v>2020</v>
      </c>
      <c r="H142" s="142" t="s">
        <v>2021</v>
      </c>
      <c r="I142" s="143">
        <v>7.5</v>
      </c>
      <c r="J142" s="131" t="s">
        <v>27</v>
      </c>
      <c r="K142" s="140" t="s">
        <v>1967</v>
      </c>
      <c r="L142" s="140" t="s">
        <v>1729</v>
      </c>
      <c r="M142" s="131" t="s">
        <v>2022</v>
      </c>
      <c r="N142" s="140" t="s">
        <v>2023</v>
      </c>
      <c r="O142" s="140" t="s">
        <v>2024</v>
      </c>
      <c r="P142" s="117"/>
      <c r="Q142" s="119" t="s">
        <v>2025</v>
      </c>
    </row>
    <row r="143" s="68" customFormat="1" ht="33.75" spans="1:17">
      <c r="A143" s="125">
        <f t="shared" si="2"/>
        <v>138</v>
      </c>
      <c r="B143" s="126" t="s">
        <v>21</v>
      </c>
      <c r="C143" s="127" t="s">
        <v>79</v>
      </c>
      <c r="D143" s="126" t="s">
        <v>1768</v>
      </c>
      <c r="E143" s="99" t="s">
        <v>281</v>
      </c>
      <c r="F143" s="129" t="s">
        <v>70</v>
      </c>
      <c r="G143" s="99" t="s">
        <v>2026</v>
      </c>
      <c r="H143" s="142" t="s">
        <v>2027</v>
      </c>
      <c r="I143" s="143">
        <v>7.2</v>
      </c>
      <c r="J143" s="131" t="s">
        <v>27</v>
      </c>
      <c r="K143" s="140" t="s">
        <v>1967</v>
      </c>
      <c r="L143" s="140" t="s">
        <v>1729</v>
      </c>
      <c r="M143" s="131" t="s">
        <v>2028</v>
      </c>
      <c r="N143" s="140" t="s">
        <v>2029</v>
      </c>
      <c r="O143" s="140" t="s">
        <v>2030</v>
      </c>
      <c r="P143" s="117"/>
      <c r="Q143" s="119" t="s">
        <v>2031</v>
      </c>
    </row>
    <row r="144" s="68" customFormat="1" ht="33.75" spans="1:17">
      <c r="A144" s="125">
        <f t="shared" si="2"/>
        <v>139</v>
      </c>
      <c r="B144" s="126" t="s">
        <v>21</v>
      </c>
      <c r="C144" s="127" t="s">
        <v>79</v>
      </c>
      <c r="D144" s="126" t="s">
        <v>1768</v>
      </c>
      <c r="E144" s="99" t="s">
        <v>2032</v>
      </c>
      <c r="F144" s="129" t="s">
        <v>70</v>
      </c>
      <c r="G144" s="99" t="s">
        <v>2033</v>
      </c>
      <c r="H144" s="142" t="s">
        <v>2034</v>
      </c>
      <c r="I144" s="143">
        <v>4.8</v>
      </c>
      <c r="J144" s="131" t="s">
        <v>27</v>
      </c>
      <c r="K144" s="140" t="s">
        <v>1967</v>
      </c>
      <c r="L144" s="140" t="s">
        <v>1729</v>
      </c>
      <c r="M144" s="131" t="s">
        <v>2035</v>
      </c>
      <c r="N144" s="140" t="s">
        <v>2036</v>
      </c>
      <c r="O144" s="140" t="s">
        <v>2037</v>
      </c>
      <c r="P144" s="117"/>
      <c r="Q144" s="119" t="s">
        <v>2038</v>
      </c>
    </row>
    <row r="145" s="68" customFormat="1" ht="33.75" spans="1:17">
      <c r="A145" s="125">
        <f t="shared" si="2"/>
        <v>140</v>
      </c>
      <c r="B145" s="126" t="s">
        <v>21</v>
      </c>
      <c r="C145" s="127" t="s">
        <v>79</v>
      </c>
      <c r="D145" s="126" t="s">
        <v>1768</v>
      </c>
      <c r="E145" s="99" t="s">
        <v>745</v>
      </c>
      <c r="F145" s="129" t="s">
        <v>70</v>
      </c>
      <c r="G145" s="99" t="s">
        <v>2039</v>
      </c>
      <c r="H145" s="142" t="s">
        <v>2040</v>
      </c>
      <c r="I145" s="143">
        <v>4.8</v>
      </c>
      <c r="J145" s="131" t="s">
        <v>27</v>
      </c>
      <c r="K145" s="140" t="s">
        <v>1967</v>
      </c>
      <c r="L145" s="140" t="s">
        <v>1729</v>
      </c>
      <c r="M145" s="131" t="s">
        <v>2041</v>
      </c>
      <c r="N145" s="140" t="s">
        <v>2042</v>
      </c>
      <c r="O145" s="140" t="s">
        <v>2043</v>
      </c>
      <c r="P145" s="117"/>
      <c r="Q145" s="119" t="s">
        <v>2044</v>
      </c>
    </row>
    <row r="146" s="68" customFormat="1" ht="33.75" spans="1:17">
      <c r="A146" s="125">
        <f t="shared" si="2"/>
        <v>141</v>
      </c>
      <c r="B146" s="126" t="s">
        <v>21</v>
      </c>
      <c r="C146" s="127" t="s">
        <v>79</v>
      </c>
      <c r="D146" s="126" t="s">
        <v>1768</v>
      </c>
      <c r="E146" s="99" t="s">
        <v>435</v>
      </c>
      <c r="F146" s="129" t="s">
        <v>70</v>
      </c>
      <c r="G146" s="99" t="s">
        <v>2045</v>
      </c>
      <c r="H146" s="142" t="s">
        <v>2046</v>
      </c>
      <c r="I146" s="143">
        <v>12</v>
      </c>
      <c r="J146" s="131" t="s">
        <v>27</v>
      </c>
      <c r="K146" s="140" t="s">
        <v>1967</v>
      </c>
      <c r="L146" s="140" t="s">
        <v>1729</v>
      </c>
      <c r="M146" s="131" t="s">
        <v>2047</v>
      </c>
      <c r="N146" s="140" t="s">
        <v>2048</v>
      </c>
      <c r="O146" s="140" t="s">
        <v>2049</v>
      </c>
      <c r="P146" s="117"/>
      <c r="Q146" s="119" t="s">
        <v>2050</v>
      </c>
    </row>
    <row r="147" s="68" customFormat="1" ht="33.75" spans="1:17">
      <c r="A147" s="125">
        <f t="shared" si="2"/>
        <v>142</v>
      </c>
      <c r="B147" s="126" t="s">
        <v>21</v>
      </c>
      <c r="C147" s="127" t="s">
        <v>79</v>
      </c>
      <c r="D147" s="126" t="s">
        <v>1768</v>
      </c>
      <c r="E147" s="99" t="s">
        <v>435</v>
      </c>
      <c r="F147" s="129" t="s">
        <v>70</v>
      </c>
      <c r="G147" s="99" t="s">
        <v>2051</v>
      </c>
      <c r="H147" s="142" t="s">
        <v>2052</v>
      </c>
      <c r="I147" s="143">
        <v>12.6</v>
      </c>
      <c r="J147" s="131" t="s">
        <v>27</v>
      </c>
      <c r="K147" s="140" t="s">
        <v>1967</v>
      </c>
      <c r="L147" s="140" t="s">
        <v>1729</v>
      </c>
      <c r="M147" s="131" t="s">
        <v>2035</v>
      </c>
      <c r="N147" s="140" t="s">
        <v>2036</v>
      </c>
      <c r="O147" s="140" t="s">
        <v>2037</v>
      </c>
      <c r="P147" s="117"/>
      <c r="Q147" s="119" t="s">
        <v>2053</v>
      </c>
    </row>
    <row r="148" s="68" customFormat="1" ht="33.75" spans="1:17">
      <c r="A148" s="125">
        <f t="shared" si="2"/>
        <v>143</v>
      </c>
      <c r="B148" s="126" t="s">
        <v>21</v>
      </c>
      <c r="C148" s="127" t="s">
        <v>79</v>
      </c>
      <c r="D148" s="126" t="s">
        <v>1768</v>
      </c>
      <c r="E148" s="99" t="s">
        <v>221</v>
      </c>
      <c r="F148" s="129" t="s">
        <v>70</v>
      </c>
      <c r="G148" s="99" t="s">
        <v>2054</v>
      </c>
      <c r="H148" s="142" t="s">
        <v>2055</v>
      </c>
      <c r="I148" s="143">
        <v>5.1</v>
      </c>
      <c r="J148" s="131" t="s">
        <v>27</v>
      </c>
      <c r="K148" s="140" t="s">
        <v>1967</v>
      </c>
      <c r="L148" s="140" t="s">
        <v>1729</v>
      </c>
      <c r="M148" s="131" t="s">
        <v>2056</v>
      </c>
      <c r="N148" s="140" t="s">
        <v>2057</v>
      </c>
      <c r="O148" s="140" t="s">
        <v>2058</v>
      </c>
      <c r="P148" s="117"/>
      <c r="Q148" s="119" t="s">
        <v>2059</v>
      </c>
    </row>
    <row r="149" s="68" customFormat="1" ht="33.75" spans="1:17">
      <c r="A149" s="125">
        <f t="shared" si="2"/>
        <v>144</v>
      </c>
      <c r="B149" s="126" t="s">
        <v>21</v>
      </c>
      <c r="C149" s="127" t="s">
        <v>79</v>
      </c>
      <c r="D149" s="126" t="s">
        <v>1768</v>
      </c>
      <c r="E149" s="99" t="s">
        <v>381</v>
      </c>
      <c r="F149" s="129" t="s">
        <v>70</v>
      </c>
      <c r="G149" s="99" t="s">
        <v>2060</v>
      </c>
      <c r="H149" s="142" t="s">
        <v>2061</v>
      </c>
      <c r="I149" s="143">
        <v>21.6</v>
      </c>
      <c r="J149" s="131" t="s">
        <v>27</v>
      </c>
      <c r="K149" s="140" t="s">
        <v>1967</v>
      </c>
      <c r="L149" s="140" t="s">
        <v>1729</v>
      </c>
      <c r="M149" s="131" t="s">
        <v>2062</v>
      </c>
      <c r="N149" s="140" t="s">
        <v>2063</v>
      </c>
      <c r="O149" s="140" t="s">
        <v>2064</v>
      </c>
      <c r="P149" s="117"/>
      <c r="Q149" s="119" t="s">
        <v>2065</v>
      </c>
    </row>
    <row r="150" s="68" customFormat="1" ht="33.75" spans="1:17">
      <c r="A150" s="125">
        <f t="shared" si="2"/>
        <v>145</v>
      </c>
      <c r="B150" s="126" t="s">
        <v>21</v>
      </c>
      <c r="C150" s="127" t="s">
        <v>79</v>
      </c>
      <c r="D150" s="126" t="s">
        <v>1768</v>
      </c>
      <c r="E150" s="99" t="s">
        <v>2066</v>
      </c>
      <c r="F150" s="129" t="s">
        <v>70</v>
      </c>
      <c r="G150" s="99" t="s">
        <v>2067</v>
      </c>
      <c r="H150" s="142" t="s">
        <v>2068</v>
      </c>
      <c r="I150" s="143">
        <v>13.2</v>
      </c>
      <c r="J150" s="131" t="s">
        <v>27</v>
      </c>
      <c r="K150" s="140" t="s">
        <v>1967</v>
      </c>
      <c r="L150" s="140" t="s">
        <v>1729</v>
      </c>
      <c r="M150" s="131" t="s">
        <v>2069</v>
      </c>
      <c r="N150" s="140" t="s">
        <v>2070</v>
      </c>
      <c r="O150" s="140" t="s">
        <v>2071</v>
      </c>
      <c r="P150" s="117"/>
      <c r="Q150" s="119" t="s">
        <v>2072</v>
      </c>
    </row>
    <row r="151" s="68" customFormat="1" ht="33.75" spans="1:17">
      <c r="A151" s="125">
        <f t="shared" si="2"/>
        <v>146</v>
      </c>
      <c r="B151" s="126" t="s">
        <v>21</v>
      </c>
      <c r="C151" s="127" t="s">
        <v>79</v>
      </c>
      <c r="D151" s="126" t="s">
        <v>1768</v>
      </c>
      <c r="E151" s="99" t="s">
        <v>2073</v>
      </c>
      <c r="F151" s="129" t="s">
        <v>70</v>
      </c>
      <c r="G151" s="99" t="s">
        <v>2074</v>
      </c>
      <c r="H151" s="142" t="s">
        <v>2075</v>
      </c>
      <c r="I151" s="143">
        <v>6</v>
      </c>
      <c r="J151" s="131" t="s">
        <v>27</v>
      </c>
      <c r="K151" s="140" t="s">
        <v>1967</v>
      </c>
      <c r="L151" s="140" t="s">
        <v>1729</v>
      </c>
      <c r="M151" s="131" t="s">
        <v>2076</v>
      </c>
      <c r="N151" s="140" t="s">
        <v>2077</v>
      </c>
      <c r="O151" s="140" t="s">
        <v>2078</v>
      </c>
      <c r="P151" s="117"/>
      <c r="Q151" s="119" t="s">
        <v>2079</v>
      </c>
    </row>
    <row r="152" s="68" customFormat="1" ht="33.75" spans="1:17">
      <c r="A152" s="125">
        <f t="shared" si="2"/>
        <v>147</v>
      </c>
      <c r="B152" s="126" t="s">
        <v>21</v>
      </c>
      <c r="C152" s="127" t="s">
        <v>79</v>
      </c>
      <c r="D152" s="126" t="s">
        <v>1768</v>
      </c>
      <c r="E152" s="99" t="s">
        <v>1113</v>
      </c>
      <c r="F152" s="129" t="s">
        <v>70</v>
      </c>
      <c r="G152" s="99" t="s">
        <v>2080</v>
      </c>
      <c r="H152" s="142" t="s">
        <v>2081</v>
      </c>
      <c r="I152" s="143">
        <v>10.5</v>
      </c>
      <c r="J152" s="131" t="s">
        <v>27</v>
      </c>
      <c r="K152" s="140" t="s">
        <v>1967</v>
      </c>
      <c r="L152" s="140" t="s">
        <v>1729</v>
      </c>
      <c r="M152" s="131" t="s">
        <v>2082</v>
      </c>
      <c r="N152" s="140" t="s">
        <v>2083</v>
      </c>
      <c r="O152" s="140" t="s">
        <v>2084</v>
      </c>
      <c r="P152" s="117"/>
      <c r="Q152" s="119" t="s">
        <v>2085</v>
      </c>
    </row>
    <row r="153" s="68" customFormat="1" ht="33.75" spans="1:17">
      <c r="A153" s="125">
        <f t="shared" si="2"/>
        <v>148</v>
      </c>
      <c r="B153" s="126" t="s">
        <v>21</v>
      </c>
      <c r="C153" s="127" t="s">
        <v>79</v>
      </c>
      <c r="D153" s="126" t="s">
        <v>1768</v>
      </c>
      <c r="E153" s="99" t="s">
        <v>899</v>
      </c>
      <c r="F153" s="129" t="s">
        <v>70</v>
      </c>
      <c r="G153" s="99" t="s">
        <v>2086</v>
      </c>
      <c r="H153" s="142" t="s">
        <v>2087</v>
      </c>
      <c r="I153" s="143">
        <v>8.4</v>
      </c>
      <c r="J153" s="131" t="s">
        <v>27</v>
      </c>
      <c r="K153" s="140" t="s">
        <v>1967</v>
      </c>
      <c r="L153" s="140" t="s">
        <v>1729</v>
      </c>
      <c r="M153" s="131" t="s">
        <v>2088</v>
      </c>
      <c r="N153" s="140" t="s">
        <v>2089</v>
      </c>
      <c r="O153" s="140" t="s">
        <v>2090</v>
      </c>
      <c r="P153" s="117"/>
      <c r="Q153" s="119" t="s">
        <v>2091</v>
      </c>
    </row>
    <row r="154" s="68" customFormat="1" ht="33.75" spans="1:17">
      <c r="A154" s="125">
        <f t="shared" si="2"/>
        <v>149</v>
      </c>
      <c r="B154" s="126" t="s">
        <v>21</v>
      </c>
      <c r="C154" s="127" t="s">
        <v>79</v>
      </c>
      <c r="D154" s="126" t="s">
        <v>1768</v>
      </c>
      <c r="E154" s="99" t="s">
        <v>1611</v>
      </c>
      <c r="F154" s="129" t="s">
        <v>70</v>
      </c>
      <c r="G154" s="99" t="s">
        <v>2092</v>
      </c>
      <c r="H154" s="142" t="s">
        <v>2093</v>
      </c>
      <c r="I154" s="143">
        <v>9</v>
      </c>
      <c r="J154" s="131" t="s">
        <v>27</v>
      </c>
      <c r="K154" s="140" t="s">
        <v>1967</v>
      </c>
      <c r="L154" s="140" t="s">
        <v>1729</v>
      </c>
      <c r="M154" s="131" t="s">
        <v>2094</v>
      </c>
      <c r="N154" s="140" t="s">
        <v>2095</v>
      </c>
      <c r="O154" s="140" t="s">
        <v>2096</v>
      </c>
      <c r="P154" s="117"/>
      <c r="Q154" s="119" t="s">
        <v>2097</v>
      </c>
    </row>
    <row r="155" s="68" customFormat="1" ht="33.75" spans="1:17">
      <c r="A155" s="125">
        <f t="shared" si="2"/>
        <v>150</v>
      </c>
      <c r="B155" s="126" t="s">
        <v>21</v>
      </c>
      <c r="C155" s="127" t="s">
        <v>79</v>
      </c>
      <c r="D155" s="126" t="s">
        <v>1768</v>
      </c>
      <c r="E155" s="99" t="s">
        <v>338</v>
      </c>
      <c r="F155" s="129" t="s">
        <v>70</v>
      </c>
      <c r="G155" s="99" t="s">
        <v>2098</v>
      </c>
      <c r="H155" s="142" t="s">
        <v>2099</v>
      </c>
      <c r="I155" s="143">
        <v>4</v>
      </c>
      <c r="J155" s="131" t="s">
        <v>27</v>
      </c>
      <c r="K155" s="140" t="s">
        <v>1967</v>
      </c>
      <c r="L155" s="140" t="s">
        <v>1729</v>
      </c>
      <c r="M155" s="131" t="s">
        <v>2100</v>
      </c>
      <c r="N155" s="140" t="s">
        <v>2101</v>
      </c>
      <c r="O155" s="140" t="s">
        <v>2102</v>
      </c>
      <c r="P155" s="117"/>
      <c r="Q155" s="119" t="s">
        <v>2103</v>
      </c>
    </row>
    <row r="156" s="68" customFormat="1" ht="33.75" spans="1:17">
      <c r="A156" s="125">
        <f t="shared" si="2"/>
        <v>151</v>
      </c>
      <c r="B156" s="126" t="s">
        <v>21</v>
      </c>
      <c r="C156" s="127" t="s">
        <v>79</v>
      </c>
      <c r="D156" s="126" t="s">
        <v>1768</v>
      </c>
      <c r="E156" s="99" t="s">
        <v>201</v>
      </c>
      <c r="F156" s="129" t="s">
        <v>70</v>
      </c>
      <c r="G156" s="99" t="s">
        <v>2104</v>
      </c>
      <c r="H156" s="142" t="s">
        <v>2105</v>
      </c>
      <c r="I156" s="143">
        <v>4.5</v>
      </c>
      <c r="J156" s="131" t="s">
        <v>27</v>
      </c>
      <c r="K156" s="140" t="s">
        <v>1967</v>
      </c>
      <c r="L156" s="140" t="s">
        <v>1729</v>
      </c>
      <c r="M156" s="131" t="s">
        <v>2106</v>
      </c>
      <c r="N156" s="140" t="s">
        <v>2107</v>
      </c>
      <c r="O156" s="140" t="s">
        <v>2108</v>
      </c>
      <c r="P156" s="117"/>
      <c r="Q156" s="119" t="s">
        <v>2109</v>
      </c>
    </row>
    <row r="157" s="68" customFormat="1" ht="33.75" spans="1:17">
      <c r="A157" s="125">
        <f t="shared" si="2"/>
        <v>152</v>
      </c>
      <c r="B157" s="126" t="s">
        <v>21</v>
      </c>
      <c r="C157" s="127" t="s">
        <v>79</v>
      </c>
      <c r="D157" s="126" t="s">
        <v>1768</v>
      </c>
      <c r="E157" s="99" t="s">
        <v>1575</v>
      </c>
      <c r="F157" s="129" t="s">
        <v>70</v>
      </c>
      <c r="G157" s="99" t="s">
        <v>2110</v>
      </c>
      <c r="H157" s="142" t="s">
        <v>2111</v>
      </c>
      <c r="I157" s="143">
        <v>16.8</v>
      </c>
      <c r="J157" s="131" t="s">
        <v>27</v>
      </c>
      <c r="K157" s="140" t="s">
        <v>1967</v>
      </c>
      <c r="L157" s="140" t="s">
        <v>1729</v>
      </c>
      <c r="M157" s="131" t="s">
        <v>2112</v>
      </c>
      <c r="N157" s="140" t="s">
        <v>2113</v>
      </c>
      <c r="O157" s="140" t="s">
        <v>2114</v>
      </c>
      <c r="P157" s="117"/>
      <c r="Q157" s="119" t="s">
        <v>2115</v>
      </c>
    </row>
    <row r="158" s="68" customFormat="1" ht="33.75" spans="1:17">
      <c r="A158" s="125">
        <f t="shared" ref="A158:A221" si="3">ROW()-5</f>
        <v>153</v>
      </c>
      <c r="B158" s="126" t="s">
        <v>21</v>
      </c>
      <c r="C158" s="127" t="s">
        <v>79</v>
      </c>
      <c r="D158" s="126" t="s">
        <v>1768</v>
      </c>
      <c r="E158" s="99" t="s">
        <v>844</v>
      </c>
      <c r="F158" s="129" t="s">
        <v>70</v>
      </c>
      <c r="G158" s="99" t="s">
        <v>2116</v>
      </c>
      <c r="H158" s="142" t="s">
        <v>2117</v>
      </c>
      <c r="I158" s="143">
        <v>6</v>
      </c>
      <c r="J158" s="131" t="s">
        <v>27</v>
      </c>
      <c r="K158" s="140" t="s">
        <v>1967</v>
      </c>
      <c r="L158" s="140" t="s">
        <v>1729</v>
      </c>
      <c r="M158" s="131" t="s">
        <v>2118</v>
      </c>
      <c r="N158" s="140" t="s">
        <v>2119</v>
      </c>
      <c r="O158" s="140" t="s">
        <v>2120</v>
      </c>
      <c r="P158" s="117"/>
      <c r="Q158" s="119" t="s">
        <v>2121</v>
      </c>
    </row>
    <row r="159" s="68" customFormat="1" ht="33.75" spans="1:17">
      <c r="A159" s="125">
        <f t="shared" si="3"/>
        <v>154</v>
      </c>
      <c r="B159" s="126" t="s">
        <v>21</v>
      </c>
      <c r="C159" s="127" t="s">
        <v>79</v>
      </c>
      <c r="D159" s="126" t="s">
        <v>1768</v>
      </c>
      <c r="E159" s="99" t="s">
        <v>1650</v>
      </c>
      <c r="F159" s="129" t="s">
        <v>70</v>
      </c>
      <c r="G159" s="99" t="s">
        <v>2122</v>
      </c>
      <c r="H159" s="142" t="s">
        <v>2123</v>
      </c>
      <c r="I159" s="143">
        <v>6.6</v>
      </c>
      <c r="J159" s="131" t="s">
        <v>27</v>
      </c>
      <c r="K159" s="140" t="s">
        <v>1967</v>
      </c>
      <c r="L159" s="140" t="s">
        <v>1729</v>
      </c>
      <c r="M159" s="131" t="s">
        <v>1832</v>
      </c>
      <c r="N159" s="140" t="s">
        <v>1833</v>
      </c>
      <c r="O159" s="140" t="s">
        <v>1834</v>
      </c>
      <c r="P159" s="117"/>
      <c r="Q159" s="119" t="s">
        <v>2124</v>
      </c>
    </row>
    <row r="160" s="68" customFormat="1" ht="33.75" spans="1:17">
      <c r="A160" s="125">
        <f t="shared" si="3"/>
        <v>155</v>
      </c>
      <c r="B160" s="126" t="s">
        <v>21</v>
      </c>
      <c r="C160" s="127" t="s">
        <v>79</v>
      </c>
      <c r="D160" s="126" t="s">
        <v>1768</v>
      </c>
      <c r="E160" s="99" t="s">
        <v>1650</v>
      </c>
      <c r="F160" s="129" t="s">
        <v>70</v>
      </c>
      <c r="G160" s="99" t="s">
        <v>2125</v>
      </c>
      <c r="H160" s="142" t="s">
        <v>2126</v>
      </c>
      <c r="I160" s="143">
        <v>4.8</v>
      </c>
      <c r="J160" s="131" t="s">
        <v>27</v>
      </c>
      <c r="K160" s="140" t="s">
        <v>1967</v>
      </c>
      <c r="L160" s="140" t="s">
        <v>1729</v>
      </c>
      <c r="M160" s="131" t="s">
        <v>2127</v>
      </c>
      <c r="N160" s="140" t="s">
        <v>2128</v>
      </c>
      <c r="O160" s="140" t="s">
        <v>2129</v>
      </c>
      <c r="P160" s="117"/>
      <c r="Q160" s="119" t="s">
        <v>2130</v>
      </c>
    </row>
    <row r="161" s="68" customFormat="1" ht="33.75" spans="1:17">
      <c r="A161" s="125">
        <f t="shared" si="3"/>
        <v>156</v>
      </c>
      <c r="B161" s="126" t="s">
        <v>21</v>
      </c>
      <c r="C161" s="127" t="s">
        <v>79</v>
      </c>
      <c r="D161" s="126" t="s">
        <v>1768</v>
      </c>
      <c r="E161" s="99" t="s">
        <v>604</v>
      </c>
      <c r="F161" s="129" t="s">
        <v>70</v>
      </c>
      <c r="G161" s="99" t="s">
        <v>2131</v>
      </c>
      <c r="H161" s="142" t="s">
        <v>2132</v>
      </c>
      <c r="I161" s="143">
        <v>5.1</v>
      </c>
      <c r="J161" s="131" t="s">
        <v>27</v>
      </c>
      <c r="K161" s="140" t="s">
        <v>1967</v>
      </c>
      <c r="L161" s="140" t="s">
        <v>1729</v>
      </c>
      <c r="M161" s="131" t="s">
        <v>2133</v>
      </c>
      <c r="N161" s="140" t="s">
        <v>2134</v>
      </c>
      <c r="O161" s="140" t="s">
        <v>2135</v>
      </c>
      <c r="P161" s="117"/>
      <c r="Q161" s="119" t="s">
        <v>2136</v>
      </c>
    </row>
    <row r="162" s="68" customFormat="1" ht="33.75" spans="1:17">
      <c r="A162" s="125">
        <f t="shared" si="3"/>
        <v>157</v>
      </c>
      <c r="B162" s="126" t="s">
        <v>21</v>
      </c>
      <c r="C162" s="127" t="s">
        <v>79</v>
      </c>
      <c r="D162" s="126" t="s">
        <v>1768</v>
      </c>
      <c r="E162" s="99" t="s">
        <v>2137</v>
      </c>
      <c r="F162" s="129" t="s">
        <v>70</v>
      </c>
      <c r="G162" s="99" t="s">
        <v>2138</v>
      </c>
      <c r="H162" s="142" t="s">
        <v>2139</v>
      </c>
      <c r="I162" s="143">
        <v>4.5</v>
      </c>
      <c r="J162" s="131" t="s">
        <v>27</v>
      </c>
      <c r="K162" s="140" t="s">
        <v>1967</v>
      </c>
      <c r="L162" s="140" t="s">
        <v>1729</v>
      </c>
      <c r="M162" s="131" t="s">
        <v>2140</v>
      </c>
      <c r="N162" s="140" t="s">
        <v>2141</v>
      </c>
      <c r="O162" s="140" t="s">
        <v>2142</v>
      </c>
      <c r="P162" s="117"/>
      <c r="Q162" s="119" t="s">
        <v>2143</v>
      </c>
    </row>
    <row r="163" s="68" customFormat="1" ht="33.75" spans="1:17">
      <c r="A163" s="125">
        <f t="shared" si="3"/>
        <v>158</v>
      </c>
      <c r="B163" s="126" t="s">
        <v>21</v>
      </c>
      <c r="C163" s="127" t="s">
        <v>79</v>
      </c>
      <c r="D163" s="126" t="s">
        <v>1768</v>
      </c>
      <c r="E163" s="99" t="s">
        <v>2144</v>
      </c>
      <c r="F163" s="129" t="s">
        <v>70</v>
      </c>
      <c r="G163" s="99" t="s">
        <v>2145</v>
      </c>
      <c r="H163" s="142" t="s">
        <v>2146</v>
      </c>
      <c r="I163" s="143">
        <v>6.6</v>
      </c>
      <c r="J163" s="131" t="s">
        <v>27</v>
      </c>
      <c r="K163" s="140" t="s">
        <v>1967</v>
      </c>
      <c r="L163" s="140" t="s">
        <v>1729</v>
      </c>
      <c r="M163" s="131" t="s">
        <v>2147</v>
      </c>
      <c r="N163" s="140" t="s">
        <v>2148</v>
      </c>
      <c r="O163" s="140" t="s">
        <v>2149</v>
      </c>
      <c r="P163" s="117"/>
      <c r="Q163" s="119" t="s">
        <v>2150</v>
      </c>
    </row>
    <row r="164" s="68" customFormat="1" ht="33.75" spans="1:17">
      <c r="A164" s="125">
        <f t="shared" si="3"/>
        <v>159</v>
      </c>
      <c r="B164" s="126" t="s">
        <v>21</v>
      </c>
      <c r="C164" s="127" t="s">
        <v>79</v>
      </c>
      <c r="D164" s="126" t="s">
        <v>1768</v>
      </c>
      <c r="E164" s="99" t="s">
        <v>2151</v>
      </c>
      <c r="F164" s="129" t="s">
        <v>70</v>
      </c>
      <c r="G164" s="99" t="s">
        <v>2152</v>
      </c>
      <c r="H164" s="142" t="s">
        <v>2153</v>
      </c>
      <c r="I164" s="143">
        <v>12</v>
      </c>
      <c r="J164" s="131" t="s">
        <v>27</v>
      </c>
      <c r="K164" s="140" t="s">
        <v>1967</v>
      </c>
      <c r="L164" s="140" t="s">
        <v>1729</v>
      </c>
      <c r="M164" s="131" t="s">
        <v>2154</v>
      </c>
      <c r="N164" s="140" t="s">
        <v>2155</v>
      </c>
      <c r="O164" s="140" t="s">
        <v>2156</v>
      </c>
      <c r="P164" s="117"/>
      <c r="Q164" s="119" t="s">
        <v>2157</v>
      </c>
    </row>
    <row r="165" s="68" customFormat="1" ht="33.75" spans="1:17">
      <c r="A165" s="125">
        <f t="shared" si="3"/>
        <v>160</v>
      </c>
      <c r="B165" s="126" t="s">
        <v>21</v>
      </c>
      <c r="C165" s="127" t="s">
        <v>79</v>
      </c>
      <c r="D165" s="126" t="s">
        <v>1768</v>
      </c>
      <c r="E165" s="99" t="s">
        <v>2158</v>
      </c>
      <c r="F165" s="129" t="s">
        <v>70</v>
      </c>
      <c r="G165" s="99" t="s">
        <v>2159</v>
      </c>
      <c r="H165" s="142" t="s">
        <v>2160</v>
      </c>
      <c r="I165" s="143">
        <v>12.9</v>
      </c>
      <c r="J165" s="131" t="s">
        <v>27</v>
      </c>
      <c r="K165" s="140" t="s">
        <v>1967</v>
      </c>
      <c r="L165" s="140" t="s">
        <v>1729</v>
      </c>
      <c r="M165" s="131" t="s">
        <v>2161</v>
      </c>
      <c r="N165" s="140" t="s">
        <v>2162</v>
      </c>
      <c r="O165" s="140" t="s">
        <v>1693</v>
      </c>
      <c r="P165" s="117"/>
      <c r="Q165" s="119" t="s">
        <v>2163</v>
      </c>
    </row>
    <row r="166" s="68" customFormat="1" ht="33.75" spans="1:17">
      <c r="A166" s="125">
        <f t="shared" si="3"/>
        <v>161</v>
      </c>
      <c r="B166" s="126" t="s">
        <v>21</v>
      </c>
      <c r="C166" s="127" t="s">
        <v>79</v>
      </c>
      <c r="D166" s="126" t="s">
        <v>1768</v>
      </c>
      <c r="E166" s="99" t="s">
        <v>2164</v>
      </c>
      <c r="F166" s="129" t="s">
        <v>70</v>
      </c>
      <c r="G166" s="99" t="s">
        <v>2165</v>
      </c>
      <c r="H166" s="142" t="s">
        <v>2166</v>
      </c>
      <c r="I166" s="143">
        <v>9.6</v>
      </c>
      <c r="J166" s="131" t="s">
        <v>27</v>
      </c>
      <c r="K166" s="140" t="s">
        <v>1967</v>
      </c>
      <c r="L166" s="140" t="s">
        <v>1729</v>
      </c>
      <c r="M166" s="131" t="s">
        <v>2167</v>
      </c>
      <c r="N166" s="140" t="s">
        <v>2168</v>
      </c>
      <c r="O166" s="140" t="s">
        <v>2169</v>
      </c>
      <c r="P166" s="117"/>
      <c r="Q166" s="119" t="s">
        <v>2170</v>
      </c>
    </row>
    <row r="167" s="68" customFormat="1" ht="33.75" spans="1:17">
      <c r="A167" s="125">
        <f t="shared" si="3"/>
        <v>162</v>
      </c>
      <c r="B167" s="126" t="s">
        <v>21</v>
      </c>
      <c r="C167" s="127" t="s">
        <v>79</v>
      </c>
      <c r="D167" s="126" t="s">
        <v>1768</v>
      </c>
      <c r="E167" s="99" t="s">
        <v>772</v>
      </c>
      <c r="F167" s="129" t="s">
        <v>70</v>
      </c>
      <c r="G167" s="99" t="s">
        <v>2171</v>
      </c>
      <c r="H167" s="142" t="s">
        <v>2172</v>
      </c>
      <c r="I167" s="143">
        <v>6.6</v>
      </c>
      <c r="J167" s="131" t="s">
        <v>27</v>
      </c>
      <c r="K167" s="140" t="s">
        <v>1967</v>
      </c>
      <c r="L167" s="140" t="s">
        <v>1729</v>
      </c>
      <c r="M167" s="131" t="s">
        <v>2173</v>
      </c>
      <c r="N167" s="140" t="s">
        <v>2174</v>
      </c>
      <c r="O167" s="140" t="s">
        <v>2175</v>
      </c>
      <c r="P167" s="117"/>
      <c r="Q167" s="119" t="s">
        <v>2176</v>
      </c>
    </row>
    <row r="168" s="68" customFormat="1" ht="33.75" spans="1:17">
      <c r="A168" s="125">
        <f t="shared" si="3"/>
        <v>163</v>
      </c>
      <c r="B168" s="126" t="s">
        <v>21</v>
      </c>
      <c r="C168" s="127" t="s">
        <v>79</v>
      </c>
      <c r="D168" s="126" t="s">
        <v>1768</v>
      </c>
      <c r="E168" s="99" t="s">
        <v>2177</v>
      </c>
      <c r="F168" s="129" t="s">
        <v>70</v>
      </c>
      <c r="G168" s="99" t="s">
        <v>2178</v>
      </c>
      <c r="H168" s="142" t="s">
        <v>2179</v>
      </c>
      <c r="I168" s="143">
        <v>4.5</v>
      </c>
      <c r="J168" s="131" t="s">
        <v>27</v>
      </c>
      <c r="K168" s="140" t="s">
        <v>1967</v>
      </c>
      <c r="L168" s="140" t="s">
        <v>1729</v>
      </c>
      <c r="M168" s="131" t="s">
        <v>2180</v>
      </c>
      <c r="N168" s="140" t="s">
        <v>2181</v>
      </c>
      <c r="O168" s="140" t="s">
        <v>2182</v>
      </c>
      <c r="P168" s="117"/>
      <c r="Q168" s="119" t="s">
        <v>2183</v>
      </c>
    </row>
    <row r="169" s="68" customFormat="1" ht="33.75" spans="1:17">
      <c r="A169" s="125">
        <f t="shared" si="3"/>
        <v>164</v>
      </c>
      <c r="B169" s="126" t="s">
        <v>21</v>
      </c>
      <c r="C169" s="127" t="s">
        <v>79</v>
      </c>
      <c r="D169" s="126" t="s">
        <v>1768</v>
      </c>
      <c r="E169" s="99" t="s">
        <v>2184</v>
      </c>
      <c r="F169" s="129" t="s">
        <v>70</v>
      </c>
      <c r="G169" s="99" t="s">
        <v>2185</v>
      </c>
      <c r="H169" s="142" t="s">
        <v>2186</v>
      </c>
      <c r="I169" s="143">
        <v>6</v>
      </c>
      <c r="J169" s="131" t="s">
        <v>27</v>
      </c>
      <c r="K169" s="140" t="s">
        <v>1967</v>
      </c>
      <c r="L169" s="140" t="s">
        <v>1729</v>
      </c>
      <c r="M169" s="131" t="s">
        <v>2187</v>
      </c>
      <c r="N169" s="140" t="s">
        <v>2188</v>
      </c>
      <c r="O169" s="140" t="s">
        <v>2189</v>
      </c>
      <c r="P169" s="117"/>
      <c r="Q169" s="119" t="s">
        <v>2190</v>
      </c>
    </row>
    <row r="170" s="68" customFormat="1" ht="33.75" spans="1:17">
      <c r="A170" s="125">
        <f t="shared" si="3"/>
        <v>165</v>
      </c>
      <c r="B170" s="126" t="s">
        <v>21</v>
      </c>
      <c r="C170" s="127" t="s">
        <v>79</v>
      </c>
      <c r="D170" s="126" t="s">
        <v>1768</v>
      </c>
      <c r="E170" s="99" t="s">
        <v>2191</v>
      </c>
      <c r="F170" s="129" t="s">
        <v>70</v>
      </c>
      <c r="G170" s="99" t="s">
        <v>2192</v>
      </c>
      <c r="H170" s="142" t="s">
        <v>2193</v>
      </c>
      <c r="I170" s="143">
        <v>13.5</v>
      </c>
      <c r="J170" s="131" t="s">
        <v>27</v>
      </c>
      <c r="K170" s="140" t="s">
        <v>1967</v>
      </c>
      <c r="L170" s="140" t="s">
        <v>1729</v>
      </c>
      <c r="M170" s="131" t="s">
        <v>2194</v>
      </c>
      <c r="N170" s="140" t="s">
        <v>2195</v>
      </c>
      <c r="O170" s="140" t="s">
        <v>2196</v>
      </c>
      <c r="P170" s="117"/>
      <c r="Q170" s="119" t="s">
        <v>2197</v>
      </c>
    </row>
    <row r="171" s="68" customFormat="1" ht="33.75" spans="1:17">
      <c r="A171" s="125">
        <f t="shared" si="3"/>
        <v>166</v>
      </c>
      <c r="B171" s="126" t="s">
        <v>21</v>
      </c>
      <c r="C171" s="127" t="s">
        <v>79</v>
      </c>
      <c r="D171" s="126" t="s">
        <v>1768</v>
      </c>
      <c r="E171" s="99" t="s">
        <v>2198</v>
      </c>
      <c r="F171" s="129" t="s">
        <v>70</v>
      </c>
      <c r="G171" s="99" t="s">
        <v>2199</v>
      </c>
      <c r="H171" s="142" t="s">
        <v>2200</v>
      </c>
      <c r="I171" s="143">
        <v>12</v>
      </c>
      <c r="J171" s="131" t="s">
        <v>27</v>
      </c>
      <c r="K171" s="140" t="s">
        <v>1967</v>
      </c>
      <c r="L171" s="140" t="s">
        <v>1729</v>
      </c>
      <c r="M171" s="131" t="s">
        <v>2201</v>
      </c>
      <c r="N171" s="140" t="s">
        <v>2202</v>
      </c>
      <c r="O171" s="140" t="s">
        <v>2203</v>
      </c>
      <c r="P171" s="117"/>
      <c r="Q171" s="119" t="s">
        <v>2204</v>
      </c>
    </row>
    <row r="172" s="68" customFormat="1" ht="33.75" spans="1:17">
      <c r="A172" s="125">
        <f t="shared" si="3"/>
        <v>167</v>
      </c>
      <c r="B172" s="126" t="s">
        <v>21</v>
      </c>
      <c r="C172" s="127" t="s">
        <v>79</v>
      </c>
      <c r="D172" s="126" t="s">
        <v>1768</v>
      </c>
      <c r="E172" s="99" t="s">
        <v>775</v>
      </c>
      <c r="F172" s="129" t="s">
        <v>70</v>
      </c>
      <c r="G172" s="99" t="s">
        <v>2205</v>
      </c>
      <c r="H172" s="142" t="s">
        <v>2206</v>
      </c>
      <c r="I172" s="143">
        <v>20.4</v>
      </c>
      <c r="J172" s="131" t="s">
        <v>27</v>
      </c>
      <c r="K172" s="140" t="s">
        <v>1967</v>
      </c>
      <c r="L172" s="140" t="s">
        <v>1729</v>
      </c>
      <c r="M172" s="131" t="s">
        <v>2207</v>
      </c>
      <c r="N172" s="140" t="s">
        <v>2208</v>
      </c>
      <c r="O172" s="140" t="s">
        <v>2209</v>
      </c>
      <c r="P172" s="117"/>
      <c r="Q172" s="119" t="s">
        <v>2210</v>
      </c>
    </row>
    <row r="173" s="68" customFormat="1" ht="33.75" spans="1:17">
      <c r="A173" s="125">
        <f t="shared" si="3"/>
        <v>168</v>
      </c>
      <c r="B173" s="126" t="s">
        <v>21</v>
      </c>
      <c r="C173" s="127" t="s">
        <v>79</v>
      </c>
      <c r="D173" s="126" t="s">
        <v>1768</v>
      </c>
      <c r="E173" s="99" t="s">
        <v>290</v>
      </c>
      <c r="F173" s="129" t="s">
        <v>70</v>
      </c>
      <c r="G173" s="99" t="s">
        <v>2211</v>
      </c>
      <c r="H173" s="142" t="s">
        <v>2212</v>
      </c>
      <c r="I173" s="143">
        <v>10.5</v>
      </c>
      <c r="J173" s="131" t="s">
        <v>27</v>
      </c>
      <c r="K173" s="140" t="s">
        <v>1967</v>
      </c>
      <c r="L173" s="140" t="s">
        <v>1729</v>
      </c>
      <c r="M173" s="131" t="s">
        <v>2112</v>
      </c>
      <c r="N173" s="140" t="s">
        <v>2113</v>
      </c>
      <c r="O173" s="140" t="s">
        <v>2114</v>
      </c>
      <c r="P173" s="117"/>
      <c r="Q173" s="119" t="s">
        <v>2213</v>
      </c>
    </row>
    <row r="174" s="68" customFormat="1" ht="33.75" spans="1:17">
      <c r="A174" s="125">
        <f t="shared" si="3"/>
        <v>169</v>
      </c>
      <c r="B174" s="126" t="s">
        <v>21</v>
      </c>
      <c r="C174" s="127" t="s">
        <v>79</v>
      </c>
      <c r="D174" s="126" t="s">
        <v>1768</v>
      </c>
      <c r="E174" s="99" t="s">
        <v>272</v>
      </c>
      <c r="F174" s="129" t="s">
        <v>70</v>
      </c>
      <c r="G174" s="99" t="s">
        <v>2214</v>
      </c>
      <c r="H174" s="142" t="s">
        <v>2215</v>
      </c>
      <c r="I174" s="143">
        <v>12.9</v>
      </c>
      <c r="J174" s="131" t="s">
        <v>27</v>
      </c>
      <c r="K174" s="140" t="s">
        <v>1967</v>
      </c>
      <c r="L174" s="140" t="s">
        <v>1729</v>
      </c>
      <c r="M174" s="131" t="s">
        <v>2216</v>
      </c>
      <c r="N174" s="140" t="s">
        <v>2217</v>
      </c>
      <c r="O174" s="140" t="s">
        <v>2218</v>
      </c>
      <c r="P174" s="117"/>
      <c r="Q174" s="119" t="s">
        <v>2219</v>
      </c>
    </row>
    <row r="175" s="68" customFormat="1" ht="33.75" spans="1:17">
      <c r="A175" s="125">
        <f t="shared" si="3"/>
        <v>170</v>
      </c>
      <c r="B175" s="126" t="s">
        <v>21</v>
      </c>
      <c r="C175" s="127" t="s">
        <v>79</v>
      </c>
      <c r="D175" s="126" t="s">
        <v>1768</v>
      </c>
      <c r="E175" s="99" t="s">
        <v>1328</v>
      </c>
      <c r="F175" s="129" t="s">
        <v>70</v>
      </c>
      <c r="G175" s="99" t="s">
        <v>2220</v>
      </c>
      <c r="H175" s="142" t="s">
        <v>2221</v>
      </c>
      <c r="I175" s="143">
        <v>13.5</v>
      </c>
      <c r="J175" s="131" t="s">
        <v>27</v>
      </c>
      <c r="K175" s="140" t="s">
        <v>1967</v>
      </c>
      <c r="L175" s="140" t="s">
        <v>1729</v>
      </c>
      <c r="M175" s="131" t="s">
        <v>2041</v>
      </c>
      <c r="N175" s="140" t="s">
        <v>2042</v>
      </c>
      <c r="O175" s="140" t="s">
        <v>2043</v>
      </c>
      <c r="P175" s="117"/>
      <c r="Q175" s="119" t="s">
        <v>2222</v>
      </c>
    </row>
    <row r="176" s="68" customFormat="1" ht="33.75" spans="1:17">
      <c r="A176" s="125">
        <f t="shared" si="3"/>
        <v>171</v>
      </c>
      <c r="B176" s="126" t="s">
        <v>21</v>
      </c>
      <c r="C176" s="127" t="s">
        <v>79</v>
      </c>
      <c r="D176" s="126" t="s">
        <v>1768</v>
      </c>
      <c r="E176" s="99" t="s">
        <v>2223</v>
      </c>
      <c r="F176" s="129" t="s">
        <v>70</v>
      </c>
      <c r="G176" s="99" t="s">
        <v>2224</v>
      </c>
      <c r="H176" s="142" t="s">
        <v>2225</v>
      </c>
      <c r="I176" s="143">
        <v>22.332</v>
      </c>
      <c r="J176" s="131" t="s">
        <v>27</v>
      </c>
      <c r="K176" s="140" t="s">
        <v>1967</v>
      </c>
      <c r="L176" s="140" t="s">
        <v>1729</v>
      </c>
      <c r="M176" s="131" t="s">
        <v>2226</v>
      </c>
      <c r="N176" s="140" t="s">
        <v>2227</v>
      </c>
      <c r="O176" s="140" t="s">
        <v>2228</v>
      </c>
      <c r="P176" s="117"/>
      <c r="Q176" s="119" t="s">
        <v>2229</v>
      </c>
    </row>
    <row r="177" s="68" customFormat="1" ht="33.75" spans="1:17">
      <c r="A177" s="125">
        <f t="shared" si="3"/>
        <v>172</v>
      </c>
      <c r="B177" s="126" t="s">
        <v>21</v>
      </c>
      <c r="C177" s="127" t="s">
        <v>79</v>
      </c>
      <c r="D177" s="126" t="s">
        <v>1768</v>
      </c>
      <c r="E177" s="99" t="s">
        <v>2230</v>
      </c>
      <c r="F177" s="129" t="s">
        <v>70</v>
      </c>
      <c r="G177" s="99" t="s">
        <v>2231</v>
      </c>
      <c r="H177" s="142" t="s">
        <v>2232</v>
      </c>
      <c r="I177" s="143">
        <v>15</v>
      </c>
      <c r="J177" s="131" t="s">
        <v>27</v>
      </c>
      <c r="K177" s="140" t="s">
        <v>1967</v>
      </c>
      <c r="L177" s="140" t="s">
        <v>1729</v>
      </c>
      <c r="M177" s="131" t="s">
        <v>1892</v>
      </c>
      <c r="N177" s="140" t="s">
        <v>1893</v>
      </c>
      <c r="O177" s="140" t="s">
        <v>1894</v>
      </c>
      <c r="P177" s="117"/>
      <c r="Q177" s="119" t="s">
        <v>2233</v>
      </c>
    </row>
    <row r="178" s="68" customFormat="1" ht="33.75" spans="1:17">
      <c r="A178" s="125">
        <f t="shared" si="3"/>
        <v>173</v>
      </c>
      <c r="B178" s="126" t="s">
        <v>21</v>
      </c>
      <c r="C178" s="127" t="s">
        <v>79</v>
      </c>
      <c r="D178" s="126" t="s">
        <v>1768</v>
      </c>
      <c r="E178" s="99" t="s">
        <v>221</v>
      </c>
      <c r="F178" s="129" t="s">
        <v>70</v>
      </c>
      <c r="G178" s="99" t="s">
        <v>2234</v>
      </c>
      <c r="H178" s="142" t="s">
        <v>2235</v>
      </c>
      <c r="I178" s="143">
        <v>13.8</v>
      </c>
      <c r="J178" s="131" t="s">
        <v>27</v>
      </c>
      <c r="K178" s="140" t="s">
        <v>1967</v>
      </c>
      <c r="L178" s="140" t="s">
        <v>1729</v>
      </c>
      <c r="M178" s="131" t="s">
        <v>2236</v>
      </c>
      <c r="N178" s="140" t="s">
        <v>2237</v>
      </c>
      <c r="O178" s="140" t="s">
        <v>2238</v>
      </c>
      <c r="P178" s="117"/>
      <c r="Q178" s="119" t="s">
        <v>2239</v>
      </c>
    </row>
    <row r="179" s="68" customFormat="1" ht="33.75" spans="1:17">
      <c r="A179" s="125">
        <f t="shared" si="3"/>
        <v>174</v>
      </c>
      <c r="B179" s="126" t="s">
        <v>21</v>
      </c>
      <c r="C179" s="127" t="s">
        <v>79</v>
      </c>
      <c r="D179" s="126" t="s">
        <v>1768</v>
      </c>
      <c r="E179" s="99" t="s">
        <v>2240</v>
      </c>
      <c r="F179" s="129" t="s">
        <v>70</v>
      </c>
      <c r="G179" s="99" t="s">
        <v>2241</v>
      </c>
      <c r="H179" s="142" t="s">
        <v>2242</v>
      </c>
      <c r="I179" s="143">
        <v>18</v>
      </c>
      <c r="J179" s="131" t="s">
        <v>27</v>
      </c>
      <c r="K179" s="140" t="s">
        <v>1967</v>
      </c>
      <c r="L179" s="140" t="s">
        <v>1729</v>
      </c>
      <c r="M179" s="131" t="s">
        <v>2243</v>
      </c>
      <c r="N179" s="140" t="s">
        <v>2244</v>
      </c>
      <c r="O179" s="140" t="s">
        <v>2245</v>
      </c>
      <c r="P179" s="117"/>
      <c r="Q179" s="119" t="s">
        <v>2246</v>
      </c>
    </row>
    <row r="180" s="68" customFormat="1" ht="33.75" spans="1:17">
      <c r="A180" s="125">
        <f t="shared" si="3"/>
        <v>175</v>
      </c>
      <c r="B180" s="126" t="s">
        <v>21</v>
      </c>
      <c r="C180" s="127" t="s">
        <v>79</v>
      </c>
      <c r="D180" s="126" t="s">
        <v>1768</v>
      </c>
      <c r="E180" s="99" t="s">
        <v>2240</v>
      </c>
      <c r="F180" s="129" t="s">
        <v>70</v>
      </c>
      <c r="G180" s="99" t="s">
        <v>2247</v>
      </c>
      <c r="H180" s="142" t="s">
        <v>2248</v>
      </c>
      <c r="I180" s="143">
        <v>21.6</v>
      </c>
      <c r="J180" s="131" t="s">
        <v>27</v>
      </c>
      <c r="K180" s="140" t="s">
        <v>1967</v>
      </c>
      <c r="L180" s="140" t="s">
        <v>1729</v>
      </c>
      <c r="M180" s="131" t="s">
        <v>2154</v>
      </c>
      <c r="N180" s="140" t="s">
        <v>2155</v>
      </c>
      <c r="O180" s="140" t="s">
        <v>2156</v>
      </c>
      <c r="P180" s="117"/>
      <c r="Q180" s="119" t="s">
        <v>2249</v>
      </c>
    </row>
    <row r="181" s="68" customFormat="1" ht="33.75" spans="1:17">
      <c r="A181" s="125">
        <f t="shared" si="3"/>
        <v>176</v>
      </c>
      <c r="B181" s="126" t="s">
        <v>21</v>
      </c>
      <c r="C181" s="127" t="s">
        <v>79</v>
      </c>
      <c r="D181" s="126" t="s">
        <v>1768</v>
      </c>
      <c r="E181" s="99" t="s">
        <v>2250</v>
      </c>
      <c r="F181" s="129" t="s">
        <v>70</v>
      </c>
      <c r="G181" s="99" t="s">
        <v>2251</v>
      </c>
      <c r="H181" s="142" t="s">
        <v>2252</v>
      </c>
      <c r="I181" s="143">
        <v>18</v>
      </c>
      <c r="J181" s="131" t="s">
        <v>27</v>
      </c>
      <c r="K181" s="140" t="s">
        <v>1967</v>
      </c>
      <c r="L181" s="140" t="s">
        <v>1729</v>
      </c>
      <c r="M181" s="131" t="s">
        <v>2253</v>
      </c>
      <c r="N181" s="140" t="s">
        <v>2254</v>
      </c>
      <c r="O181" s="140" t="s">
        <v>2255</v>
      </c>
      <c r="P181" s="117"/>
      <c r="Q181" s="119" t="s">
        <v>2256</v>
      </c>
    </row>
    <row r="182" s="68" customFormat="1" ht="33.75" spans="1:17">
      <c r="A182" s="125">
        <f t="shared" si="3"/>
        <v>177</v>
      </c>
      <c r="B182" s="126" t="s">
        <v>21</v>
      </c>
      <c r="C182" s="127" t="s">
        <v>79</v>
      </c>
      <c r="D182" s="126" t="s">
        <v>1768</v>
      </c>
      <c r="E182" s="99" t="s">
        <v>360</v>
      </c>
      <c r="F182" s="129" t="s">
        <v>70</v>
      </c>
      <c r="G182" s="99" t="s">
        <v>2257</v>
      </c>
      <c r="H182" s="142" t="s">
        <v>2258</v>
      </c>
      <c r="I182" s="143">
        <v>31.5</v>
      </c>
      <c r="J182" s="131" t="s">
        <v>27</v>
      </c>
      <c r="K182" s="140" t="s">
        <v>1967</v>
      </c>
      <c r="L182" s="140" t="s">
        <v>1729</v>
      </c>
      <c r="M182" s="131" t="s">
        <v>1998</v>
      </c>
      <c r="N182" s="140" t="s">
        <v>1999</v>
      </c>
      <c r="O182" s="140" t="s">
        <v>2000</v>
      </c>
      <c r="P182" s="117"/>
      <c r="Q182" s="119" t="s">
        <v>2259</v>
      </c>
    </row>
    <row r="183" s="68" customFormat="1" ht="33.75" spans="1:17">
      <c r="A183" s="125">
        <f t="shared" si="3"/>
        <v>178</v>
      </c>
      <c r="B183" s="126" t="s">
        <v>21</v>
      </c>
      <c r="C183" s="127" t="s">
        <v>79</v>
      </c>
      <c r="D183" s="126" t="s">
        <v>1768</v>
      </c>
      <c r="E183" s="99" t="s">
        <v>2260</v>
      </c>
      <c r="F183" s="129" t="s">
        <v>70</v>
      </c>
      <c r="G183" s="99" t="s">
        <v>2261</v>
      </c>
      <c r="H183" s="142" t="s">
        <v>2262</v>
      </c>
      <c r="I183" s="143">
        <v>12</v>
      </c>
      <c r="J183" s="131" t="s">
        <v>27</v>
      </c>
      <c r="K183" s="140" t="s">
        <v>1967</v>
      </c>
      <c r="L183" s="140" t="s">
        <v>1729</v>
      </c>
      <c r="M183" s="131" t="s">
        <v>2263</v>
      </c>
      <c r="N183" s="140" t="s">
        <v>2264</v>
      </c>
      <c r="O183" s="140" t="s">
        <v>2265</v>
      </c>
      <c r="P183" s="117"/>
      <c r="Q183" s="119" t="s">
        <v>2266</v>
      </c>
    </row>
    <row r="184" s="68" customFormat="1" ht="33.75" spans="1:17">
      <c r="A184" s="125">
        <f t="shared" si="3"/>
        <v>179</v>
      </c>
      <c r="B184" s="126" t="s">
        <v>21</v>
      </c>
      <c r="C184" s="127" t="s">
        <v>79</v>
      </c>
      <c r="D184" s="126" t="s">
        <v>1768</v>
      </c>
      <c r="E184" s="99" t="s">
        <v>2267</v>
      </c>
      <c r="F184" s="129" t="s">
        <v>70</v>
      </c>
      <c r="G184" s="99" t="s">
        <v>2268</v>
      </c>
      <c r="H184" s="142" t="s">
        <v>2269</v>
      </c>
      <c r="I184" s="143">
        <v>12.6</v>
      </c>
      <c r="J184" s="131" t="s">
        <v>27</v>
      </c>
      <c r="K184" s="140" t="s">
        <v>1967</v>
      </c>
      <c r="L184" s="140" t="s">
        <v>1729</v>
      </c>
      <c r="M184" s="131" t="s">
        <v>2270</v>
      </c>
      <c r="N184" s="140" t="s">
        <v>2271</v>
      </c>
      <c r="O184" s="140" t="s">
        <v>2272</v>
      </c>
      <c r="P184" s="117"/>
      <c r="Q184" s="119" t="s">
        <v>2273</v>
      </c>
    </row>
    <row r="185" s="68" customFormat="1" ht="33.75" spans="1:17">
      <c r="A185" s="125">
        <f t="shared" si="3"/>
        <v>180</v>
      </c>
      <c r="B185" s="126" t="s">
        <v>21</v>
      </c>
      <c r="C185" s="127" t="s">
        <v>79</v>
      </c>
      <c r="D185" s="126" t="s">
        <v>1768</v>
      </c>
      <c r="E185" s="99" t="s">
        <v>695</v>
      </c>
      <c r="F185" s="129" t="s">
        <v>70</v>
      </c>
      <c r="G185" s="99" t="s">
        <v>2274</v>
      </c>
      <c r="H185" s="142" t="s">
        <v>2275</v>
      </c>
      <c r="I185" s="143">
        <v>16.8</v>
      </c>
      <c r="J185" s="131" t="s">
        <v>27</v>
      </c>
      <c r="K185" s="140" t="s">
        <v>1967</v>
      </c>
      <c r="L185" s="140" t="s">
        <v>1729</v>
      </c>
      <c r="M185" s="131" t="s">
        <v>2226</v>
      </c>
      <c r="N185" s="140" t="s">
        <v>2227</v>
      </c>
      <c r="O185" s="140" t="s">
        <v>2228</v>
      </c>
      <c r="P185" s="117"/>
      <c r="Q185" s="119" t="s">
        <v>2276</v>
      </c>
    </row>
    <row r="186" s="68" customFormat="1" ht="33.75" spans="1:17">
      <c r="A186" s="125">
        <f t="shared" si="3"/>
        <v>181</v>
      </c>
      <c r="B186" s="126" t="s">
        <v>21</v>
      </c>
      <c r="C186" s="127" t="s">
        <v>79</v>
      </c>
      <c r="D186" s="126" t="s">
        <v>1768</v>
      </c>
      <c r="E186" s="99" t="s">
        <v>1023</v>
      </c>
      <c r="F186" s="129" t="s">
        <v>70</v>
      </c>
      <c r="G186" s="99" t="s">
        <v>2277</v>
      </c>
      <c r="H186" s="142" t="s">
        <v>2278</v>
      </c>
      <c r="I186" s="143">
        <v>34.5</v>
      </c>
      <c r="J186" s="131" t="s">
        <v>27</v>
      </c>
      <c r="K186" s="140" t="s">
        <v>1967</v>
      </c>
      <c r="L186" s="140" t="s">
        <v>1729</v>
      </c>
      <c r="M186" s="131" t="s">
        <v>2279</v>
      </c>
      <c r="N186" s="140" t="s">
        <v>2280</v>
      </c>
      <c r="O186" s="140" t="s">
        <v>2281</v>
      </c>
      <c r="P186" s="117"/>
      <c r="Q186" s="119" t="s">
        <v>2282</v>
      </c>
    </row>
    <row r="187" s="68" customFormat="1" ht="33.75" spans="1:17">
      <c r="A187" s="125">
        <f t="shared" si="3"/>
        <v>182</v>
      </c>
      <c r="B187" s="126" t="s">
        <v>21</v>
      </c>
      <c r="C187" s="127" t="s">
        <v>79</v>
      </c>
      <c r="D187" s="127" t="s">
        <v>2283</v>
      </c>
      <c r="E187" s="132" t="s">
        <v>207</v>
      </c>
      <c r="F187" s="129" t="s">
        <v>70</v>
      </c>
      <c r="G187" s="128" t="s">
        <v>2284</v>
      </c>
      <c r="H187" s="133" t="s">
        <v>2285</v>
      </c>
      <c r="I187" s="144">
        <v>9</v>
      </c>
      <c r="J187" s="132" t="s">
        <v>2286</v>
      </c>
      <c r="K187" s="140" t="s">
        <v>1743</v>
      </c>
      <c r="L187" s="140" t="s">
        <v>1744</v>
      </c>
      <c r="M187" s="132" t="s">
        <v>1745</v>
      </c>
      <c r="N187" s="140" t="s">
        <v>1961</v>
      </c>
      <c r="O187" s="140" t="s">
        <v>1746</v>
      </c>
      <c r="P187" s="117"/>
      <c r="Q187" s="119" t="s">
        <v>2287</v>
      </c>
    </row>
    <row r="188" s="68" customFormat="1" ht="33.75" spans="1:17">
      <c r="A188" s="125">
        <f t="shared" si="3"/>
        <v>183</v>
      </c>
      <c r="B188" s="126" t="s">
        <v>21</v>
      </c>
      <c r="C188" s="127" t="s">
        <v>79</v>
      </c>
      <c r="D188" s="126" t="s">
        <v>1768</v>
      </c>
      <c r="E188" s="133" t="s">
        <v>369</v>
      </c>
      <c r="F188" s="129" t="s">
        <v>70</v>
      </c>
      <c r="G188" s="133" t="s">
        <v>2288</v>
      </c>
      <c r="H188" s="133" t="s">
        <v>2289</v>
      </c>
      <c r="I188" s="144">
        <v>77.4969</v>
      </c>
      <c r="J188" s="133" t="s">
        <v>27</v>
      </c>
      <c r="K188" s="140" t="s">
        <v>1743</v>
      </c>
      <c r="L188" s="140" t="s">
        <v>1780</v>
      </c>
      <c r="M188" s="131" t="s">
        <v>2290</v>
      </c>
      <c r="N188" s="140" t="s">
        <v>2291</v>
      </c>
      <c r="O188" s="140" t="s">
        <v>2292</v>
      </c>
      <c r="P188" s="117"/>
      <c r="Q188" s="119" t="s">
        <v>2293</v>
      </c>
    </row>
    <row r="189" s="68" customFormat="1" ht="33.75" spans="1:17">
      <c r="A189" s="125">
        <f t="shared" si="3"/>
        <v>184</v>
      </c>
      <c r="B189" s="126" t="s">
        <v>21</v>
      </c>
      <c r="C189" s="127" t="s">
        <v>79</v>
      </c>
      <c r="D189" s="126" t="s">
        <v>1768</v>
      </c>
      <c r="E189" s="133" t="s">
        <v>369</v>
      </c>
      <c r="F189" s="129" t="s">
        <v>70</v>
      </c>
      <c r="G189" s="133" t="s">
        <v>2294</v>
      </c>
      <c r="H189" s="133" t="s">
        <v>2295</v>
      </c>
      <c r="I189" s="144">
        <v>101.325</v>
      </c>
      <c r="J189" s="133" t="s">
        <v>27</v>
      </c>
      <c r="K189" s="140" t="s">
        <v>2296</v>
      </c>
      <c r="L189" s="140" t="s">
        <v>183</v>
      </c>
      <c r="M189" s="131" t="s">
        <v>2297</v>
      </c>
      <c r="N189" s="140" t="s">
        <v>1759</v>
      </c>
      <c r="O189" s="140" t="s">
        <v>1760</v>
      </c>
      <c r="P189" s="117"/>
      <c r="Q189" s="119" t="s">
        <v>2298</v>
      </c>
    </row>
    <row r="190" s="68" customFormat="1" ht="33.75" spans="1:17">
      <c r="A190" s="125">
        <f t="shared" si="3"/>
        <v>185</v>
      </c>
      <c r="B190" s="126" t="s">
        <v>21</v>
      </c>
      <c r="C190" s="127" t="s">
        <v>79</v>
      </c>
      <c r="D190" s="126" t="s">
        <v>1768</v>
      </c>
      <c r="E190" s="133" t="s">
        <v>369</v>
      </c>
      <c r="F190" s="129" t="s">
        <v>70</v>
      </c>
      <c r="G190" s="133" t="s">
        <v>2299</v>
      </c>
      <c r="H190" s="133" t="s">
        <v>2300</v>
      </c>
      <c r="I190" s="144">
        <v>78.252</v>
      </c>
      <c r="J190" s="133" t="s">
        <v>27</v>
      </c>
      <c r="K190" s="140" t="s">
        <v>2296</v>
      </c>
      <c r="L190" s="140" t="s">
        <v>183</v>
      </c>
      <c r="M190" s="131" t="s">
        <v>2301</v>
      </c>
      <c r="N190" s="140" t="s">
        <v>2302</v>
      </c>
      <c r="O190" s="140" t="s">
        <v>2303</v>
      </c>
      <c r="P190" s="117"/>
      <c r="Q190" s="119" t="s">
        <v>2304</v>
      </c>
    </row>
    <row r="191" s="68" customFormat="1" ht="33.75" spans="1:17">
      <c r="A191" s="125">
        <f t="shared" si="3"/>
        <v>186</v>
      </c>
      <c r="B191" s="126" t="s">
        <v>21</v>
      </c>
      <c r="C191" s="127" t="s">
        <v>79</v>
      </c>
      <c r="D191" s="126" t="s">
        <v>899</v>
      </c>
      <c r="E191" s="133" t="s">
        <v>720</v>
      </c>
      <c r="F191" s="129" t="s">
        <v>70</v>
      </c>
      <c r="G191" s="133" t="s">
        <v>2305</v>
      </c>
      <c r="H191" s="131" t="s">
        <v>2306</v>
      </c>
      <c r="I191" s="144">
        <v>5.4</v>
      </c>
      <c r="J191" s="133" t="s">
        <v>27</v>
      </c>
      <c r="K191" s="140" t="s">
        <v>1743</v>
      </c>
      <c r="L191" s="140" t="s">
        <v>1780</v>
      </c>
      <c r="M191" s="131" t="s">
        <v>2307</v>
      </c>
      <c r="N191" s="140" t="s">
        <v>2195</v>
      </c>
      <c r="O191" s="140" t="s">
        <v>2196</v>
      </c>
      <c r="P191" s="117"/>
      <c r="Q191" s="119" t="s">
        <v>2308</v>
      </c>
    </row>
    <row r="192" s="68" customFormat="1" ht="33.75" spans="1:17">
      <c r="A192" s="125">
        <f t="shared" si="3"/>
        <v>187</v>
      </c>
      <c r="B192" s="126" t="s">
        <v>21</v>
      </c>
      <c r="C192" s="127" t="s">
        <v>79</v>
      </c>
      <c r="D192" s="126" t="s">
        <v>966</v>
      </c>
      <c r="E192" s="131" t="s">
        <v>2137</v>
      </c>
      <c r="F192" s="129" t="s">
        <v>70</v>
      </c>
      <c r="G192" s="131" t="s">
        <v>2309</v>
      </c>
      <c r="H192" s="131" t="s">
        <v>2310</v>
      </c>
      <c r="I192" s="144">
        <v>12.27564</v>
      </c>
      <c r="J192" s="131" t="s">
        <v>27</v>
      </c>
      <c r="K192" s="140" t="s">
        <v>1800</v>
      </c>
      <c r="L192" s="140" t="s">
        <v>1801</v>
      </c>
      <c r="M192" s="131" t="s">
        <v>2311</v>
      </c>
      <c r="N192" s="140" t="s">
        <v>2312</v>
      </c>
      <c r="O192" s="140" t="s">
        <v>2313</v>
      </c>
      <c r="P192" s="117"/>
      <c r="Q192" s="119" t="s">
        <v>2314</v>
      </c>
    </row>
    <row r="193" s="68" customFormat="1" ht="33.75" spans="1:17">
      <c r="A193" s="125">
        <f t="shared" si="3"/>
        <v>188</v>
      </c>
      <c r="B193" s="126" t="s">
        <v>21</v>
      </c>
      <c r="C193" s="127" t="s">
        <v>79</v>
      </c>
      <c r="D193" s="127" t="s">
        <v>1725</v>
      </c>
      <c r="E193" s="131" t="s">
        <v>1518</v>
      </c>
      <c r="F193" s="129" t="s">
        <v>70</v>
      </c>
      <c r="G193" s="142" t="s">
        <v>2315</v>
      </c>
      <c r="H193" s="131" t="s">
        <v>2316</v>
      </c>
      <c r="I193" s="144">
        <v>11.2743</v>
      </c>
      <c r="J193" s="131" t="s">
        <v>27</v>
      </c>
      <c r="K193" s="140" t="s">
        <v>1743</v>
      </c>
      <c r="L193" s="140" t="s">
        <v>1744</v>
      </c>
      <c r="M193" s="131" t="s">
        <v>2317</v>
      </c>
      <c r="N193" s="140" t="s">
        <v>2318</v>
      </c>
      <c r="O193" s="140" t="s">
        <v>2319</v>
      </c>
      <c r="P193" s="117"/>
      <c r="Q193" s="119" t="s">
        <v>2320</v>
      </c>
    </row>
    <row r="194" s="68" customFormat="1" ht="33.75" spans="1:17">
      <c r="A194" s="125">
        <f t="shared" si="3"/>
        <v>189</v>
      </c>
      <c r="B194" s="126" t="s">
        <v>21</v>
      </c>
      <c r="C194" s="126" t="s">
        <v>79</v>
      </c>
      <c r="D194" s="126" t="s">
        <v>880</v>
      </c>
      <c r="E194" s="142" t="s">
        <v>2321</v>
      </c>
      <c r="F194" s="129" t="s">
        <v>70</v>
      </c>
      <c r="G194" s="142" t="s">
        <v>2322</v>
      </c>
      <c r="H194" s="142" t="s">
        <v>2323</v>
      </c>
      <c r="I194" s="144">
        <v>10.1823</v>
      </c>
      <c r="J194" s="131" t="s">
        <v>27</v>
      </c>
      <c r="K194" s="140" t="s">
        <v>1780</v>
      </c>
      <c r="L194" s="140" t="s">
        <v>1729</v>
      </c>
      <c r="M194" s="131" t="s">
        <v>2324</v>
      </c>
      <c r="N194" s="140" t="s">
        <v>2325</v>
      </c>
      <c r="O194" s="140" t="s">
        <v>2326</v>
      </c>
      <c r="P194" s="117"/>
      <c r="Q194" s="119" t="s">
        <v>2327</v>
      </c>
    </row>
    <row r="195" s="68" customFormat="1" ht="33.75" spans="1:17">
      <c r="A195" s="125">
        <f t="shared" si="3"/>
        <v>190</v>
      </c>
      <c r="B195" s="126" t="s">
        <v>21</v>
      </c>
      <c r="C195" s="126" t="s">
        <v>79</v>
      </c>
      <c r="D195" s="127" t="s">
        <v>1725</v>
      </c>
      <c r="E195" s="142" t="s">
        <v>2328</v>
      </c>
      <c r="F195" s="129" t="s">
        <v>70</v>
      </c>
      <c r="G195" s="142" t="s">
        <v>2329</v>
      </c>
      <c r="H195" s="142" t="s">
        <v>2330</v>
      </c>
      <c r="I195" s="144">
        <v>7.1646</v>
      </c>
      <c r="J195" s="131" t="s">
        <v>27</v>
      </c>
      <c r="K195" s="140" t="s">
        <v>2331</v>
      </c>
      <c r="L195" s="140" t="s">
        <v>1772</v>
      </c>
      <c r="M195" s="131" t="s">
        <v>2332</v>
      </c>
      <c r="N195" s="140" t="s">
        <v>2333</v>
      </c>
      <c r="O195" s="140" t="s">
        <v>2334</v>
      </c>
      <c r="P195" s="117"/>
      <c r="Q195" s="119" t="s">
        <v>2335</v>
      </c>
    </row>
    <row r="196" s="68" customFormat="1" ht="45" spans="1:17">
      <c r="A196" s="125">
        <f t="shared" si="3"/>
        <v>191</v>
      </c>
      <c r="B196" s="126" t="s">
        <v>21</v>
      </c>
      <c r="C196" s="98" t="s">
        <v>79</v>
      </c>
      <c r="D196" s="98" t="s">
        <v>912</v>
      </c>
      <c r="E196" s="99" t="s">
        <v>2336</v>
      </c>
      <c r="F196" s="129" t="s">
        <v>70</v>
      </c>
      <c r="G196" s="145" t="s">
        <v>2337</v>
      </c>
      <c r="H196" s="99" t="s">
        <v>2338</v>
      </c>
      <c r="I196" s="144">
        <v>5.7033</v>
      </c>
      <c r="J196" s="131" t="s">
        <v>27</v>
      </c>
      <c r="K196" s="140" t="s">
        <v>2339</v>
      </c>
      <c r="L196" s="140" t="s">
        <v>2340</v>
      </c>
      <c r="M196" s="99" t="s">
        <v>2341</v>
      </c>
      <c r="N196" s="140" t="s">
        <v>2342</v>
      </c>
      <c r="O196" s="140" t="s">
        <v>2343</v>
      </c>
      <c r="P196" s="117"/>
      <c r="Q196" s="119" t="s">
        <v>2344</v>
      </c>
    </row>
    <row r="197" s="68" customFormat="1" ht="33.75" spans="1:17">
      <c r="A197" s="125">
        <f t="shared" si="3"/>
        <v>192</v>
      </c>
      <c r="B197" s="126" t="s">
        <v>21</v>
      </c>
      <c r="C197" s="98" t="s">
        <v>79</v>
      </c>
      <c r="D197" s="126" t="s">
        <v>1725</v>
      </c>
      <c r="E197" s="99" t="s">
        <v>2345</v>
      </c>
      <c r="F197" s="129" t="s">
        <v>70</v>
      </c>
      <c r="G197" s="145" t="s">
        <v>2346</v>
      </c>
      <c r="H197" s="133" t="s">
        <v>2347</v>
      </c>
      <c r="I197" s="144">
        <v>9.55215</v>
      </c>
      <c r="J197" s="131" t="s">
        <v>27</v>
      </c>
      <c r="K197" s="140" t="s">
        <v>1728</v>
      </c>
      <c r="L197" s="140" t="s">
        <v>1780</v>
      </c>
      <c r="M197" s="99" t="s">
        <v>1745</v>
      </c>
      <c r="N197" s="140" t="s">
        <v>1961</v>
      </c>
      <c r="O197" s="140" t="s">
        <v>1746</v>
      </c>
      <c r="P197" s="117"/>
      <c r="Q197" s="119" t="s">
        <v>2348</v>
      </c>
    </row>
    <row r="198" s="68" customFormat="1" ht="33.75" spans="1:17">
      <c r="A198" s="125">
        <f t="shared" si="3"/>
        <v>193</v>
      </c>
      <c r="B198" s="126" t="s">
        <v>21</v>
      </c>
      <c r="C198" s="98" t="s">
        <v>79</v>
      </c>
      <c r="D198" s="146" t="s">
        <v>937</v>
      </c>
      <c r="E198" s="133" t="s">
        <v>586</v>
      </c>
      <c r="F198" s="129" t="s">
        <v>70</v>
      </c>
      <c r="G198" s="145" t="s">
        <v>2349</v>
      </c>
      <c r="H198" s="133" t="s">
        <v>2350</v>
      </c>
      <c r="I198" s="144">
        <v>16.5</v>
      </c>
      <c r="J198" s="131" t="s">
        <v>27</v>
      </c>
      <c r="K198" s="140" t="s">
        <v>2296</v>
      </c>
      <c r="L198" s="140" t="s">
        <v>183</v>
      </c>
      <c r="M198" s="99" t="s">
        <v>2201</v>
      </c>
      <c r="N198" s="140" t="s">
        <v>2202</v>
      </c>
      <c r="O198" s="140" t="s">
        <v>2203</v>
      </c>
      <c r="P198" s="117"/>
      <c r="Q198" s="119" t="s">
        <v>2351</v>
      </c>
    </row>
    <row r="199" s="68" customFormat="1" ht="33.75" spans="1:17">
      <c r="A199" s="125">
        <f t="shared" si="3"/>
        <v>194</v>
      </c>
      <c r="B199" s="126" t="s">
        <v>21</v>
      </c>
      <c r="C199" s="98" t="s">
        <v>79</v>
      </c>
      <c r="D199" s="146" t="s">
        <v>937</v>
      </c>
      <c r="E199" s="99" t="s">
        <v>953</v>
      </c>
      <c r="F199" s="129" t="s">
        <v>70</v>
      </c>
      <c r="G199" s="145" t="s">
        <v>2352</v>
      </c>
      <c r="H199" s="134" t="s">
        <v>2353</v>
      </c>
      <c r="I199" s="144">
        <v>9</v>
      </c>
      <c r="J199" s="131" t="s">
        <v>27</v>
      </c>
      <c r="K199" s="140" t="s">
        <v>2296</v>
      </c>
      <c r="L199" s="140" t="s">
        <v>183</v>
      </c>
      <c r="M199" s="99" t="s">
        <v>2354</v>
      </c>
      <c r="N199" s="140" t="s">
        <v>2355</v>
      </c>
      <c r="O199" s="140" t="s">
        <v>2356</v>
      </c>
      <c r="P199" s="117"/>
      <c r="Q199" s="119" t="s">
        <v>2357</v>
      </c>
    </row>
    <row r="200" s="69" customFormat="1" ht="33.75" spans="1:17">
      <c r="A200" s="147">
        <f t="shared" si="3"/>
        <v>195</v>
      </c>
      <c r="B200" s="148" t="s">
        <v>21</v>
      </c>
      <c r="C200" s="149" t="s">
        <v>79</v>
      </c>
      <c r="D200" s="150" t="s">
        <v>880</v>
      </c>
      <c r="E200" s="151" t="s">
        <v>2358</v>
      </c>
      <c r="F200" s="152" t="s">
        <v>70</v>
      </c>
      <c r="G200" s="153" t="s">
        <v>2359</v>
      </c>
      <c r="H200" s="154" t="s">
        <v>2360</v>
      </c>
      <c r="I200" s="164">
        <v>38</v>
      </c>
      <c r="J200" s="165" t="s">
        <v>27</v>
      </c>
      <c r="K200" s="166" t="s">
        <v>2296</v>
      </c>
      <c r="L200" s="166" t="s">
        <v>183</v>
      </c>
      <c r="M200" s="151" t="s">
        <v>1730</v>
      </c>
      <c r="N200" s="166" t="s">
        <v>1731</v>
      </c>
      <c r="O200" s="166" t="s">
        <v>1732</v>
      </c>
      <c r="P200" s="149"/>
      <c r="Q200" s="119" t="s">
        <v>2361</v>
      </c>
    </row>
    <row r="201" s="68" customFormat="1" ht="33.75" spans="1:17">
      <c r="A201" s="125">
        <f t="shared" si="3"/>
        <v>196</v>
      </c>
      <c r="B201" s="126" t="s">
        <v>21</v>
      </c>
      <c r="C201" s="98" t="s">
        <v>79</v>
      </c>
      <c r="D201" s="126" t="s">
        <v>1022</v>
      </c>
      <c r="E201" s="99" t="s">
        <v>2362</v>
      </c>
      <c r="F201" s="129" t="s">
        <v>70</v>
      </c>
      <c r="G201" s="145" t="s">
        <v>2363</v>
      </c>
      <c r="H201" s="133" t="s">
        <v>2364</v>
      </c>
      <c r="I201" s="144">
        <v>11.97</v>
      </c>
      <c r="J201" s="131" t="s">
        <v>27</v>
      </c>
      <c r="K201" s="140" t="s">
        <v>1744</v>
      </c>
      <c r="L201" s="140" t="s">
        <v>1780</v>
      </c>
      <c r="M201" s="99" t="s">
        <v>2167</v>
      </c>
      <c r="N201" s="140" t="s">
        <v>2168</v>
      </c>
      <c r="O201" s="140" t="s">
        <v>2169</v>
      </c>
      <c r="P201" s="117"/>
      <c r="Q201" s="119" t="s">
        <v>2365</v>
      </c>
    </row>
    <row r="202" s="68" customFormat="1" ht="33.75" spans="1:17">
      <c r="A202" s="125">
        <f t="shared" si="3"/>
        <v>197</v>
      </c>
      <c r="B202" s="126" t="s">
        <v>21</v>
      </c>
      <c r="C202" s="127" t="s">
        <v>79</v>
      </c>
      <c r="D202" s="126" t="s">
        <v>1725</v>
      </c>
      <c r="E202" s="130" t="s">
        <v>2366</v>
      </c>
      <c r="F202" s="129" t="s">
        <v>70</v>
      </c>
      <c r="G202" s="133" t="s">
        <v>2367</v>
      </c>
      <c r="H202" s="133" t="s">
        <v>2368</v>
      </c>
      <c r="I202" s="146">
        <v>32</v>
      </c>
      <c r="J202" s="133" t="s">
        <v>27</v>
      </c>
      <c r="K202" s="140" t="s">
        <v>884</v>
      </c>
      <c r="L202" s="140">
        <v>2022.12</v>
      </c>
      <c r="M202" s="131" t="s">
        <v>1892</v>
      </c>
      <c r="N202" s="140" t="s">
        <v>1893</v>
      </c>
      <c r="O202" s="140" t="s">
        <v>1894</v>
      </c>
      <c r="P202" s="117"/>
      <c r="Q202" s="119" t="s">
        <v>2369</v>
      </c>
    </row>
    <row r="203" s="68" customFormat="1" ht="33.75" spans="1:17">
      <c r="A203" s="125">
        <f t="shared" si="3"/>
        <v>198</v>
      </c>
      <c r="B203" s="126" t="s">
        <v>21</v>
      </c>
      <c r="C203" s="127" t="s">
        <v>79</v>
      </c>
      <c r="D203" s="126" t="s">
        <v>1725</v>
      </c>
      <c r="E203" s="130"/>
      <c r="F203" s="129" t="s">
        <v>70</v>
      </c>
      <c r="G203" s="133" t="s">
        <v>2370</v>
      </c>
      <c r="H203" s="133" t="s">
        <v>2371</v>
      </c>
      <c r="I203" s="146">
        <v>20</v>
      </c>
      <c r="J203" s="133" t="s">
        <v>27</v>
      </c>
      <c r="K203" s="140" t="s">
        <v>884</v>
      </c>
      <c r="L203" s="140">
        <v>2022.12</v>
      </c>
      <c r="M203" s="131" t="s">
        <v>1892</v>
      </c>
      <c r="N203" s="140" t="s">
        <v>1893</v>
      </c>
      <c r="O203" s="140" t="s">
        <v>1894</v>
      </c>
      <c r="P203" s="117"/>
      <c r="Q203" s="119" t="s">
        <v>2372</v>
      </c>
    </row>
    <row r="204" s="68" customFormat="1" ht="33.75" spans="1:17">
      <c r="A204" s="125">
        <f t="shared" si="3"/>
        <v>199</v>
      </c>
      <c r="B204" s="126" t="s">
        <v>21</v>
      </c>
      <c r="C204" s="127" t="s">
        <v>79</v>
      </c>
      <c r="D204" s="126" t="s">
        <v>1725</v>
      </c>
      <c r="E204" s="130" t="s">
        <v>2373</v>
      </c>
      <c r="F204" s="129" t="s">
        <v>70</v>
      </c>
      <c r="G204" s="133" t="s">
        <v>2374</v>
      </c>
      <c r="H204" s="133" t="s">
        <v>2375</v>
      </c>
      <c r="I204" s="146">
        <v>75</v>
      </c>
      <c r="J204" s="133" t="s">
        <v>27</v>
      </c>
      <c r="K204" s="140" t="s">
        <v>884</v>
      </c>
      <c r="L204" s="140">
        <v>2022.12</v>
      </c>
      <c r="M204" s="131" t="s">
        <v>1892</v>
      </c>
      <c r="N204" s="140" t="s">
        <v>1893</v>
      </c>
      <c r="O204" s="140" t="s">
        <v>1894</v>
      </c>
      <c r="P204" s="117"/>
      <c r="Q204" s="119" t="s">
        <v>2376</v>
      </c>
    </row>
    <row r="205" s="68" customFormat="1" ht="33.75" spans="1:17">
      <c r="A205" s="125">
        <f t="shared" si="3"/>
        <v>200</v>
      </c>
      <c r="B205" s="126" t="s">
        <v>21</v>
      </c>
      <c r="C205" s="127" t="s">
        <v>79</v>
      </c>
      <c r="D205" s="126" t="s">
        <v>1725</v>
      </c>
      <c r="E205" s="130" t="s">
        <v>812</v>
      </c>
      <c r="F205" s="129" t="s">
        <v>70</v>
      </c>
      <c r="G205" s="130" t="s">
        <v>2377</v>
      </c>
      <c r="H205" s="133" t="s">
        <v>2378</v>
      </c>
      <c r="I205" s="129">
        <v>100</v>
      </c>
      <c r="J205" s="133" t="s">
        <v>27</v>
      </c>
      <c r="K205" s="140" t="s">
        <v>884</v>
      </c>
      <c r="L205" s="140">
        <v>2022.12</v>
      </c>
      <c r="M205" s="131" t="s">
        <v>1892</v>
      </c>
      <c r="N205" s="140" t="s">
        <v>1893</v>
      </c>
      <c r="O205" s="140" t="s">
        <v>1894</v>
      </c>
      <c r="P205" s="117"/>
      <c r="Q205" s="119" t="s">
        <v>2379</v>
      </c>
    </row>
    <row r="206" s="68" customFormat="1" ht="33.75" spans="1:17">
      <c r="A206" s="125">
        <f t="shared" si="3"/>
        <v>201</v>
      </c>
      <c r="B206" s="126" t="s">
        <v>21</v>
      </c>
      <c r="C206" s="127" t="s">
        <v>79</v>
      </c>
      <c r="D206" s="126" t="s">
        <v>1149</v>
      </c>
      <c r="E206" s="155" t="s">
        <v>2380</v>
      </c>
      <c r="F206" s="129" t="s">
        <v>70</v>
      </c>
      <c r="G206" s="131" t="s">
        <v>2381</v>
      </c>
      <c r="H206" s="131" t="s">
        <v>2382</v>
      </c>
      <c r="I206" s="141">
        <v>10.025</v>
      </c>
      <c r="J206" s="131" t="s">
        <v>27</v>
      </c>
      <c r="K206" s="140" t="s">
        <v>1744</v>
      </c>
      <c r="L206" s="140" t="s">
        <v>2383</v>
      </c>
      <c r="M206" s="131" t="s">
        <v>2384</v>
      </c>
      <c r="N206" s="140" t="s">
        <v>2385</v>
      </c>
      <c r="O206" s="140" t="s">
        <v>2386</v>
      </c>
      <c r="P206" s="117"/>
      <c r="Q206" s="119" t="s">
        <v>2387</v>
      </c>
    </row>
    <row r="207" s="68" customFormat="1" ht="45" spans="1:17">
      <c r="A207" s="125">
        <f t="shared" si="3"/>
        <v>202</v>
      </c>
      <c r="B207" s="126" t="s">
        <v>21</v>
      </c>
      <c r="C207" s="127" t="s">
        <v>79</v>
      </c>
      <c r="D207" s="126" t="s">
        <v>1768</v>
      </c>
      <c r="E207" s="131" t="s">
        <v>2388</v>
      </c>
      <c r="F207" s="129" t="s">
        <v>70</v>
      </c>
      <c r="G207" s="133" t="s">
        <v>2389</v>
      </c>
      <c r="H207" s="131" t="s">
        <v>2390</v>
      </c>
      <c r="I207" s="167">
        <v>15.15</v>
      </c>
      <c r="J207" s="133" t="s">
        <v>27</v>
      </c>
      <c r="K207" s="140" t="s">
        <v>1743</v>
      </c>
      <c r="L207" s="140" t="s">
        <v>1744</v>
      </c>
      <c r="M207" s="131" t="s">
        <v>2226</v>
      </c>
      <c r="N207" s="140" t="s">
        <v>2227</v>
      </c>
      <c r="O207" s="140" t="s">
        <v>2228</v>
      </c>
      <c r="P207" s="117"/>
      <c r="Q207" s="119" t="s">
        <v>2391</v>
      </c>
    </row>
    <row r="208" s="68" customFormat="1" ht="45" spans="1:17">
      <c r="A208" s="125">
        <f t="shared" si="3"/>
        <v>203</v>
      </c>
      <c r="B208" s="126" t="s">
        <v>21</v>
      </c>
      <c r="C208" s="127" t="s">
        <v>79</v>
      </c>
      <c r="D208" s="126" t="s">
        <v>1768</v>
      </c>
      <c r="E208" s="131" t="s">
        <v>2392</v>
      </c>
      <c r="F208" s="129" t="s">
        <v>70</v>
      </c>
      <c r="G208" s="133" t="s">
        <v>2393</v>
      </c>
      <c r="H208" s="131" t="s">
        <v>2394</v>
      </c>
      <c r="I208" s="167">
        <v>7.935</v>
      </c>
      <c r="J208" s="133" t="s">
        <v>27</v>
      </c>
      <c r="K208" s="140" t="s">
        <v>1743</v>
      </c>
      <c r="L208" s="140" t="s">
        <v>1744</v>
      </c>
      <c r="M208" s="131" t="s">
        <v>1892</v>
      </c>
      <c r="N208" s="140" t="s">
        <v>1893</v>
      </c>
      <c r="O208" s="140" t="s">
        <v>1894</v>
      </c>
      <c r="P208" s="117"/>
      <c r="Q208" s="119" t="s">
        <v>2395</v>
      </c>
    </row>
    <row r="209" s="68" customFormat="1" ht="45" spans="1:17">
      <c r="A209" s="125">
        <f t="shared" si="3"/>
        <v>204</v>
      </c>
      <c r="B209" s="126" t="s">
        <v>21</v>
      </c>
      <c r="C209" s="127" t="s">
        <v>79</v>
      </c>
      <c r="D209" s="126" t="s">
        <v>1768</v>
      </c>
      <c r="E209" s="131" t="s">
        <v>2396</v>
      </c>
      <c r="F209" s="129" t="s">
        <v>70</v>
      </c>
      <c r="G209" s="133" t="s">
        <v>2397</v>
      </c>
      <c r="H209" s="131" t="s">
        <v>2398</v>
      </c>
      <c r="I209" s="167">
        <v>7.314</v>
      </c>
      <c r="J209" s="133" t="s">
        <v>27</v>
      </c>
      <c r="K209" s="140" t="s">
        <v>1743</v>
      </c>
      <c r="L209" s="140" t="s">
        <v>1744</v>
      </c>
      <c r="M209" s="131" t="s">
        <v>2399</v>
      </c>
      <c r="N209" s="140" t="s">
        <v>2400</v>
      </c>
      <c r="O209" s="140" t="s">
        <v>2401</v>
      </c>
      <c r="P209" s="117"/>
      <c r="Q209" s="119" t="s">
        <v>2402</v>
      </c>
    </row>
    <row r="210" s="68" customFormat="1" ht="45" spans="1:17">
      <c r="A210" s="125">
        <f t="shared" si="3"/>
        <v>205</v>
      </c>
      <c r="B210" s="126" t="s">
        <v>21</v>
      </c>
      <c r="C210" s="127" t="s">
        <v>79</v>
      </c>
      <c r="D210" s="126" t="s">
        <v>1768</v>
      </c>
      <c r="E210" s="131" t="s">
        <v>2403</v>
      </c>
      <c r="F210" s="129" t="s">
        <v>70</v>
      </c>
      <c r="G210" s="133" t="s">
        <v>2404</v>
      </c>
      <c r="H210" s="131" t="s">
        <v>2405</v>
      </c>
      <c r="I210" s="167">
        <v>23.34</v>
      </c>
      <c r="J210" s="133" t="s">
        <v>27</v>
      </c>
      <c r="K210" s="140" t="s">
        <v>1743</v>
      </c>
      <c r="L210" s="140" t="s">
        <v>1744</v>
      </c>
      <c r="M210" s="131" t="s">
        <v>2406</v>
      </c>
      <c r="N210" s="140" t="s">
        <v>2407</v>
      </c>
      <c r="O210" s="140" t="s">
        <v>2408</v>
      </c>
      <c r="P210" s="117"/>
      <c r="Q210" s="119" t="s">
        <v>2409</v>
      </c>
    </row>
    <row r="211" s="68" customFormat="1" ht="67.5" spans="1:17">
      <c r="A211" s="125">
        <f t="shared" si="3"/>
        <v>206</v>
      </c>
      <c r="B211" s="126" t="s">
        <v>21</v>
      </c>
      <c r="C211" s="127" t="s">
        <v>79</v>
      </c>
      <c r="D211" s="126" t="s">
        <v>1768</v>
      </c>
      <c r="E211" s="131" t="s">
        <v>2410</v>
      </c>
      <c r="F211" s="129" t="s">
        <v>70</v>
      </c>
      <c r="G211" s="133" t="s">
        <v>2411</v>
      </c>
      <c r="H211" s="131" t="s">
        <v>2412</v>
      </c>
      <c r="I211" s="167">
        <v>5.448</v>
      </c>
      <c r="J211" s="133" t="s">
        <v>27</v>
      </c>
      <c r="K211" s="140" t="s">
        <v>1743</v>
      </c>
      <c r="L211" s="140" t="s">
        <v>1744</v>
      </c>
      <c r="M211" s="131" t="s">
        <v>2413</v>
      </c>
      <c r="N211" s="140" t="s">
        <v>2414</v>
      </c>
      <c r="O211" s="140" t="s">
        <v>2415</v>
      </c>
      <c r="P211" s="117"/>
      <c r="Q211" s="119" t="s">
        <v>2416</v>
      </c>
    </row>
    <row r="212" s="68" customFormat="1" ht="67.5" spans="1:17">
      <c r="A212" s="125">
        <f t="shared" si="3"/>
        <v>207</v>
      </c>
      <c r="B212" s="126" t="s">
        <v>21</v>
      </c>
      <c r="C212" s="127" t="s">
        <v>79</v>
      </c>
      <c r="D212" s="126" t="s">
        <v>1768</v>
      </c>
      <c r="E212" s="131" t="s">
        <v>2417</v>
      </c>
      <c r="F212" s="129" t="s">
        <v>70</v>
      </c>
      <c r="G212" s="133" t="s">
        <v>2418</v>
      </c>
      <c r="H212" s="131" t="s">
        <v>2419</v>
      </c>
      <c r="I212" s="167">
        <v>25.254</v>
      </c>
      <c r="J212" s="133" t="s">
        <v>27</v>
      </c>
      <c r="K212" s="140" t="s">
        <v>1743</v>
      </c>
      <c r="L212" s="140" t="s">
        <v>1744</v>
      </c>
      <c r="M212" s="131" t="s">
        <v>2420</v>
      </c>
      <c r="N212" s="140" t="s">
        <v>2421</v>
      </c>
      <c r="O212" s="140" t="s">
        <v>2422</v>
      </c>
      <c r="P212" s="117"/>
      <c r="Q212" s="119" t="s">
        <v>2423</v>
      </c>
    </row>
    <row r="213" s="68" customFormat="1" ht="45" spans="1:17">
      <c r="A213" s="125">
        <f t="shared" si="3"/>
        <v>208</v>
      </c>
      <c r="B213" s="126" t="s">
        <v>21</v>
      </c>
      <c r="C213" s="127" t="s">
        <v>79</v>
      </c>
      <c r="D213" s="126" t="s">
        <v>1768</v>
      </c>
      <c r="E213" s="131" t="s">
        <v>2424</v>
      </c>
      <c r="F213" s="129" t="s">
        <v>70</v>
      </c>
      <c r="G213" s="133" t="s">
        <v>2425</v>
      </c>
      <c r="H213" s="131" t="s">
        <v>2426</v>
      </c>
      <c r="I213" s="167">
        <v>7.44</v>
      </c>
      <c r="J213" s="133" t="s">
        <v>27</v>
      </c>
      <c r="K213" s="140" t="s">
        <v>1743</v>
      </c>
      <c r="L213" s="140" t="s">
        <v>1744</v>
      </c>
      <c r="M213" s="131" t="s">
        <v>2420</v>
      </c>
      <c r="N213" s="140" t="s">
        <v>2421</v>
      </c>
      <c r="O213" s="140" t="s">
        <v>2422</v>
      </c>
      <c r="P213" s="117"/>
      <c r="Q213" s="119" t="s">
        <v>2427</v>
      </c>
    </row>
    <row r="214" s="68" customFormat="1" ht="56.25" spans="1:17">
      <c r="A214" s="125">
        <f t="shared" si="3"/>
        <v>209</v>
      </c>
      <c r="B214" s="126" t="s">
        <v>21</v>
      </c>
      <c r="C214" s="127" t="s">
        <v>79</v>
      </c>
      <c r="D214" s="126" t="s">
        <v>1768</v>
      </c>
      <c r="E214" s="131" t="s">
        <v>2428</v>
      </c>
      <c r="F214" s="129" t="s">
        <v>70</v>
      </c>
      <c r="G214" s="99" t="s">
        <v>2429</v>
      </c>
      <c r="H214" s="131" t="s">
        <v>2430</v>
      </c>
      <c r="I214" s="167">
        <v>12.945</v>
      </c>
      <c r="J214" s="133" t="s">
        <v>27</v>
      </c>
      <c r="K214" s="140" t="s">
        <v>1743</v>
      </c>
      <c r="L214" s="140" t="s">
        <v>1744</v>
      </c>
      <c r="M214" s="131" t="s">
        <v>2420</v>
      </c>
      <c r="N214" s="140" t="s">
        <v>2421</v>
      </c>
      <c r="O214" s="140" t="s">
        <v>2422</v>
      </c>
      <c r="P214" s="117"/>
      <c r="Q214" s="119" t="s">
        <v>2431</v>
      </c>
    </row>
    <row r="215" s="68" customFormat="1" ht="33.75" spans="1:17">
      <c r="A215" s="125">
        <f t="shared" si="3"/>
        <v>210</v>
      </c>
      <c r="B215" s="126" t="s">
        <v>21</v>
      </c>
      <c r="C215" s="127" t="s">
        <v>79</v>
      </c>
      <c r="D215" s="126" t="s">
        <v>1725</v>
      </c>
      <c r="E215" s="133" t="s">
        <v>1160</v>
      </c>
      <c r="F215" s="129" t="s">
        <v>70</v>
      </c>
      <c r="G215" s="133" t="s">
        <v>2432</v>
      </c>
      <c r="H215" s="131" t="s">
        <v>2433</v>
      </c>
      <c r="I215" s="167">
        <v>175</v>
      </c>
      <c r="J215" s="133" t="s">
        <v>27</v>
      </c>
      <c r="K215" s="140" t="s">
        <v>2296</v>
      </c>
      <c r="L215" s="140" t="s">
        <v>2434</v>
      </c>
      <c r="M215" s="131" t="s">
        <v>2435</v>
      </c>
      <c r="N215" s="140" t="s">
        <v>2436</v>
      </c>
      <c r="O215" s="140" t="s">
        <v>2437</v>
      </c>
      <c r="P215" s="117"/>
      <c r="Q215" s="119" t="s">
        <v>2438</v>
      </c>
    </row>
    <row r="216" s="68" customFormat="1" ht="45" spans="1:17">
      <c r="A216" s="125">
        <f t="shared" si="3"/>
        <v>211</v>
      </c>
      <c r="B216" s="126" t="s">
        <v>21</v>
      </c>
      <c r="C216" s="127" t="s">
        <v>79</v>
      </c>
      <c r="D216" s="126" t="s">
        <v>1725</v>
      </c>
      <c r="E216" s="133" t="s">
        <v>1160</v>
      </c>
      <c r="F216" s="129" t="s">
        <v>70</v>
      </c>
      <c r="G216" s="133" t="s">
        <v>2439</v>
      </c>
      <c r="H216" s="131" t="s">
        <v>2440</v>
      </c>
      <c r="I216" s="167">
        <v>190</v>
      </c>
      <c r="J216" s="133" t="s">
        <v>27</v>
      </c>
      <c r="K216" s="140" t="s">
        <v>2296</v>
      </c>
      <c r="L216" s="140" t="s">
        <v>2434</v>
      </c>
      <c r="M216" s="131" t="s">
        <v>2441</v>
      </c>
      <c r="N216" s="140" t="s">
        <v>2442</v>
      </c>
      <c r="O216" s="140" t="s">
        <v>2443</v>
      </c>
      <c r="P216" s="117"/>
      <c r="Q216" s="119" t="s">
        <v>2444</v>
      </c>
    </row>
    <row r="217" s="68" customFormat="1" ht="33.75" spans="1:17">
      <c r="A217" s="125">
        <f t="shared" si="3"/>
        <v>212</v>
      </c>
      <c r="B217" s="126" t="s">
        <v>21</v>
      </c>
      <c r="C217" s="127" t="s">
        <v>79</v>
      </c>
      <c r="D217" s="126" t="s">
        <v>1768</v>
      </c>
      <c r="E217" s="133" t="s">
        <v>899</v>
      </c>
      <c r="F217" s="129" t="s">
        <v>70</v>
      </c>
      <c r="G217" s="99" t="s">
        <v>2445</v>
      </c>
      <c r="H217" s="131" t="s">
        <v>2446</v>
      </c>
      <c r="I217" s="167">
        <v>540</v>
      </c>
      <c r="J217" s="133" t="s">
        <v>27</v>
      </c>
      <c r="K217" s="140" t="s">
        <v>2296</v>
      </c>
      <c r="L217" s="140" t="s">
        <v>2434</v>
      </c>
      <c r="M217" s="131" t="s">
        <v>2435</v>
      </c>
      <c r="N217" s="140" t="s">
        <v>2436</v>
      </c>
      <c r="O217" s="140" t="s">
        <v>2437</v>
      </c>
      <c r="P217" s="117"/>
      <c r="Q217" s="119" t="s">
        <v>2447</v>
      </c>
    </row>
    <row r="218" s="68" customFormat="1" ht="33.75" spans="1:17">
      <c r="A218" s="125">
        <f t="shared" si="3"/>
        <v>213</v>
      </c>
      <c r="B218" s="126" t="s">
        <v>21</v>
      </c>
      <c r="C218" s="127" t="s">
        <v>79</v>
      </c>
      <c r="D218" s="126" t="s">
        <v>1725</v>
      </c>
      <c r="E218" s="131" t="s">
        <v>2448</v>
      </c>
      <c r="F218" s="129" t="s">
        <v>70</v>
      </c>
      <c r="G218" s="133" t="s">
        <v>2449</v>
      </c>
      <c r="H218" s="131" t="s">
        <v>2450</v>
      </c>
      <c r="I218" s="167">
        <v>60.3</v>
      </c>
      <c r="J218" s="133" t="s">
        <v>27</v>
      </c>
      <c r="K218" s="140" t="s">
        <v>2296</v>
      </c>
      <c r="L218" s="140" t="s">
        <v>2434</v>
      </c>
      <c r="M218" s="131" t="s">
        <v>1745</v>
      </c>
      <c r="N218" s="140" t="s">
        <v>1961</v>
      </c>
      <c r="O218" s="140" t="s">
        <v>1746</v>
      </c>
      <c r="P218" s="117"/>
      <c r="Q218" s="119" t="s">
        <v>2451</v>
      </c>
    </row>
    <row r="219" s="68" customFormat="1" ht="33.75" spans="1:17">
      <c r="A219" s="125">
        <f t="shared" si="3"/>
        <v>214</v>
      </c>
      <c r="B219" s="126" t="s">
        <v>21</v>
      </c>
      <c r="C219" s="127" t="s">
        <v>79</v>
      </c>
      <c r="D219" s="126" t="s">
        <v>1725</v>
      </c>
      <c r="E219" s="131" t="s">
        <v>526</v>
      </c>
      <c r="F219" s="129" t="s">
        <v>70</v>
      </c>
      <c r="G219" s="133" t="s">
        <v>2452</v>
      </c>
      <c r="H219" s="131" t="s">
        <v>2453</v>
      </c>
      <c r="I219" s="167">
        <v>10.5</v>
      </c>
      <c r="J219" s="133" t="s">
        <v>27</v>
      </c>
      <c r="K219" s="140" t="s">
        <v>2296</v>
      </c>
      <c r="L219" s="140" t="s">
        <v>2434</v>
      </c>
      <c r="M219" s="131" t="s">
        <v>2226</v>
      </c>
      <c r="N219" s="140" t="s">
        <v>2227</v>
      </c>
      <c r="O219" s="140" t="s">
        <v>2228</v>
      </c>
      <c r="P219" s="117"/>
      <c r="Q219" s="119" t="s">
        <v>2454</v>
      </c>
    </row>
    <row r="220" s="68" customFormat="1" ht="33.75" spans="1:17">
      <c r="A220" s="125">
        <f t="shared" si="3"/>
        <v>215</v>
      </c>
      <c r="B220" s="126" t="s">
        <v>21</v>
      </c>
      <c r="C220" s="127" t="s">
        <v>79</v>
      </c>
      <c r="D220" s="126" t="s">
        <v>1725</v>
      </c>
      <c r="E220" s="131" t="s">
        <v>2455</v>
      </c>
      <c r="F220" s="129" t="s">
        <v>70</v>
      </c>
      <c r="G220" s="133" t="s">
        <v>2456</v>
      </c>
      <c r="H220" s="131" t="s">
        <v>2457</v>
      </c>
      <c r="I220" s="167">
        <v>81.7</v>
      </c>
      <c r="J220" s="133" t="s">
        <v>27</v>
      </c>
      <c r="K220" s="140" t="s">
        <v>2296</v>
      </c>
      <c r="L220" s="140" t="s">
        <v>2434</v>
      </c>
      <c r="M220" s="131" t="s">
        <v>2069</v>
      </c>
      <c r="N220" s="140" t="s">
        <v>2070</v>
      </c>
      <c r="O220" s="140" t="s">
        <v>2071</v>
      </c>
      <c r="P220" s="117"/>
      <c r="Q220" s="119" t="s">
        <v>2458</v>
      </c>
    </row>
    <row r="221" s="68" customFormat="1" ht="33.75" spans="1:17">
      <c r="A221" s="125">
        <f t="shared" si="3"/>
        <v>216</v>
      </c>
      <c r="B221" s="126" t="s">
        <v>21</v>
      </c>
      <c r="C221" s="127" t="s">
        <v>79</v>
      </c>
      <c r="D221" s="126" t="s">
        <v>1725</v>
      </c>
      <c r="E221" s="131" t="s">
        <v>2459</v>
      </c>
      <c r="F221" s="129" t="s">
        <v>70</v>
      </c>
      <c r="G221" s="133" t="s">
        <v>2460</v>
      </c>
      <c r="H221" s="131" t="s">
        <v>2461</v>
      </c>
      <c r="I221" s="167">
        <v>70</v>
      </c>
      <c r="J221" s="133" t="s">
        <v>27</v>
      </c>
      <c r="K221" s="140" t="s">
        <v>2462</v>
      </c>
      <c r="L221" s="140" t="s">
        <v>1780</v>
      </c>
      <c r="M221" s="131" t="s">
        <v>2463</v>
      </c>
      <c r="N221" s="140" t="s">
        <v>2464</v>
      </c>
      <c r="O221" s="140" t="s">
        <v>2465</v>
      </c>
      <c r="P221" s="117"/>
      <c r="Q221" s="119" t="s">
        <v>2466</v>
      </c>
    </row>
    <row r="222" s="68" customFormat="1" ht="33.75" spans="1:17">
      <c r="A222" s="125">
        <f t="shared" ref="A222:A274" si="4">ROW()-5</f>
        <v>217</v>
      </c>
      <c r="B222" s="126" t="s">
        <v>21</v>
      </c>
      <c r="C222" s="127" t="s">
        <v>79</v>
      </c>
      <c r="D222" s="126" t="s">
        <v>1725</v>
      </c>
      <c r="E222" s="131" t="s">
        <v>2467</v>
      </c>
      <c r="F222" s="129" t="s">
        <v>70</v>
      </c>
      <c r="G222" s="133" t="s">
        <v>2468</v>
      </c>
      <c r="H222" s="131" t="s">
        <v>2469</v>
      </c>
      <c r="I222" s="167">
        <v>17</v>
      </c>
      <c r="J222" s="133" t="s">
        <v>27</v>
      </c>
      <c r="K222" s="140" t="s">
        <v>2296</v>
      </c>
      <c r="L222" s="140" t="s">
        <v>2434</v>
      </c>
      <c r="M222" s="131" t="s">
        <v>1892</v>
      </c>
      <c r="N222" s="140" t="s">
        <v>1893</v>
      </c>
      <c r="O222" s="140" t="s">
        <v>1894</v>
      </c>
      <c r="P222" s="117"/>
      <c r="Q222" s="119" t="s">
        <v>2470</v>
      </c>
    </row>
    <row r="223" s="68" customFormat="1" ht="33.75" spans="1:17">
      <c r="A223" s="125">
        <f t="shared" si="4"/>
        <v>218</v>
      </c>
      <c r="B223" s="126" t="s">
        <v>21</v>
      </c>
      <c r="C223" s="127" t="s">
        <v>79</v>
      </c>
      <c r="D223" s="126" t="s">
        <v>1725</v>
      </c>
      <c r="E223" s="133" t="s">
        <v>323</v>
      </c>
      <c r="F223" s="129" t="s">
        <v>70</v>
      </c>
      <c r="G223" s="133" t="s">
        <v>2471</v>
      </c>
      <c r="H223" s="133" t="s">
        <v>2472</v>
      </c>
      <c r="I223" s="167">
        <v>74</v>
      </c>
      <c r="J223" s="133" t="s">
        <v>27</v>
      </c>
      <c r="K223" s="140" t="s">
        <v>2473</v>
      </c>
      <c r="L223" s="140" t="s">
        <v>2434</v>
      </c>
      <c r="M223" s="131" t="s">
        <v>2474</v>
      </c>
      <c r="N223" s="140" t="s">
        <v>2475</v>
      </c>
      <c r="O223" s="140" t="s">
        <v>2476</v>
      </c>
      <c r="P223" s="117"/>
      <c r="Q223" s="119" t="s">
        <v>2477</v>
      </c>
    </row>
    <row r="224" s="68" customFormat="1" ht="33.75" spans="1:17">
      <c r="A224" s="125">
        <f t="shared" si="4"/>
        <v>219</v>
      </c>
      <c r="B224" s="126" t="s">
        <v>21</v>
      </c>
      <c r="C224" s="127" t="s">
        <v>79</v>
      </c>
      <c r="D224" s="126" t="s">
        <v>1725</v>
      </c>
      <c r="E224" s="133" t="s">
        <v>2478</v>
      </c>
      <c r="F224" s="129" t="s">
        <v>70</v>
      </c>
      <c r="G224" s="133" t="s">
        <v>2479</v>
      </c>
      <c r="H224" s="133" t="s">
        <v>2480</v>
      </c>
      <c r="I224" s="167">
        <v>14</v>
      </c>
      <c r="J224" s="133" t="s">
        <v>27</v>
      </c>
      <c r="K224" s="140" t="s">
        <v>2473</v>
      </c>
      <c r="L224" s="140" t="s">
        <v>2434</v>
      </c>
      <c r="M224" s="131" t="s">
        <v>1892</v>
      </c>
      <c r="N224" s="140" t="s">
        <v>1893</v>
      </c>
      <c r="O224" s="140" t="s">
        <v>1894</v>
      </c>
      <c r="P224" s="117"/>
      <c r="Q224" s="119" t="s">
        <v>2481</v>
      </c>
    </row>
    <row r="225" s="68" customFormat="1" ht="33.75" spans="1:17">
      <c r="A225" s="125">
        <f t="shared" si="4"/>
        <v>220</v>
      </c>
      <c r="B225" s="126" t="s">
        <v>21</v>
      </c>
      <c r="C225" s="127" t="s">
        <v>79</v>
      </c>
      <c r="D225" s="126" t="s">
        <v>1725</v>
      </c>
      <c r="E225" s="133" t="s">
        <v>320</v>
      </c>
      <c r="F225" s="129" t="s">
        <v>70</v>
      </c>
      <c r="G225" s="133" t="s">
        <v>2482</v>
      </c>
      <c r="H225" s="133" t="s">
        <v>2483</v>
      </c>
      <c r="I225" s="167">
        <v>135</v>
      </c>
      <c r="J225" s="133" t="s">
        <v>27</v>
      </c>
      <c r="K225" s="140" t="s">
        <v>2473</v>
      </c>
      <c r="L225" s="140" t="s">
        <v>941</v>
      </c>
      <c r="M225" s="131" t="s">
        <v>2180</v>
      </c>
      <c r="N225" s="140" t="s">
        <v>2181</v>
      </c>
      <c r="O225" s="140" t="s">
        <v>2182</v>
      </c>
      <c r="P225" s="117"/>
      <c r="Q225" s="119" t="s">
        <v>2484</v>
      </c>
    </row>
    <row r="226" s="68" customFormat="1" ht="33.75" spans="1:17">
      <c r="A226" s="125">
        <f t="shared" si="4"/>
        <v>221</v>
      </c>
      <c r="B226" s="126" t="s">
        <v>21</v>
      </c>
      <c r="C226" s="127" t="s">
        <v>79</v>
      </c>
      <c r="D226" s="126" t="s">
        <v>1725</v>
      </c>
      <c r="E226" s="133" t="s">
        <v>411</v>
      </c>
      <c r="F226" s="129" t="s">
        <v>70</v>
      </c>
      <c r="G226" s="133" t="s">
        <v>2485</v>
      </c>
      <c r="H226" s="133" t="s">
        <v>2486</v>
      </c>
      <c r="I226" s="167">
        <v>20</v>
      </c>
      <c r="J226" s="133" t="s">
        <v>27</v>
      </c>
      <c r="K226" s="140" t="s">
        <v>2473</v>
      </c>
      <c r="L226" s="140" t="s">
        <v>2434</v>
      </c>
      <c r="M226" s="131" t="s">
        <v>2487</v>
      </c>
      <c r="N226" s="140" t="s">
        <v>2488</v>
      </c>
      <c r="O226" s="140" t="s">
        <v>2489</v>
      </c>
      <c r="P226" s="117"/>
      <c r="Q226" s="119" t="s">
        <v>2490</v>
      </c>
    </row>
    <row r="227" s="68" customFormat="1" ht="33.75" spans="1:17">
      <c r="A227" s="125">
        <f t="shared" si="4"/>
        <v>222</v>
      </c>
      <c r="B227" s="126" t="s">
        <v>21</v>
      </c>
      <c r="C227" s="127" t="s">
        <v>79</v>
      </c>
      <c r="D227" s="126" t="s">
        <v>1725</v>
      </c>
      <c r="E227" s="133" t="s">
        <v>411</v>
      </c>
      <c r="F227" s="129" t="s">
        <v>70</v>
      </c>
      <c r="G227" s="133" t="s">
        <v>2491</v>
      </c>
      <c r="H227" s="133" t="s">
        <v>2492</v>
      </c>
      <c r="I227" s="167">
        <v>54</v>
      </c>
      <c r="J227" s="133" t="s">
        <v>27</v>
      </c>
      <c r="K227" s="140" t="s">
        <v>2473</v>
      </c>
      <c r="L227" s="140" t="s">
        <v>2434</v>
      </c>
      <c r="M227" s="131" t="s">
        <v>1892</v>
      </c>
      <c r="N227" s="140" t="s">
        <v>1893</v>
      </c>
      <c r="O227" s="140" t="s">
        <v>1894</v>
      </c>
      <c r="P227" s="117"/>
      <c r="Q227" s="119" t="s">
        <v>2493</v>
      </c>
    </row>
    <row r="228" s="68" customFormat="1" ht="33.75" spans="1:17">
      <c r="A228" s="125">
        <f t="shared" si="4"/>
        <v>223</v>
      </c>
      <c r="B228" s="126" t="s">
        <v>21</v>
      </c>
      <c r="C228" s="127" t="s">
        <v>79</v>
      </c>
      <c r="D228" s="126" t="s">
        <v>1725</v>
      </c>
      <c r="E228" s="133" t="s">
        <v>399</v>
      </c>
      <c r="F228" s="129" t="s">
        <v>70</v>
      </c>
      <c r="G228" s="133" t="s">
        <v>2494</v>
      </c>
      <c r="H228" s="133" t="s">
        <v>2495</v>
      </c>
      <c r="I228" s="167">
        <v>54</v>
      </c>
      <c r="J228" s="133" t="s">
        <v>27</v>
      </c>
      <c r="K228" s="140" t="s">
        <v>2473</v>
      </c>
      <c r="L228" s="140" t="s">
        <v>941</v>
      </c>
      <c r="M228" s="131" t="s">
        <v>2496</v>
      </c>
      <c r="N228" s="140" t="s">
        <v>2497</v>
      </c>
      <c r="O228" s="140" t="s">
        <v>2498</v>
      </c>
      <c r="P228" s="117"/>
      <c r="Q228" s="119" t="s">
        <v>2499</v>
      </c>
    </row>
    <row r="229" s="68" customFormat="1" ht="33.75" spans="1:17">
      <c r="A229" s="125">
        <f t="shared" si="4"/>
        <v>224</v>
      </c>
      <c r="B229" s="126" t="s">
        <v>21</v>
      </c>
      <c r="C229" s="127" t="s">
        <v>79</v>
      </c>
      <c r="D229" s="126" t="s">
        <v>1725</v>
      </c>
      <c r="E229" s="133" t="s">
        <v>411</v>
      </c>
      <c r="F229" s="129" t="s">
        <v>70</v>
      </c>
      <c r="G229" s="133" t="s">
        <v>2500</v>
      </c>
      <c r="H229" s="133" t="s">
        <v>2501</v>
      </c>
      <c r="I229" s="167">
        <v>18</v>
      </c>
      <c r="J229" s="133" t="s">
        <v>27</v>
      </c>
      <c r="K229" s="140" t="s">
        <v>2473</v>
      </c>
      <c r="L229" s="140" t="s">
        <v>941</v>
      </c>
      <c r="M229" s="131" t="s">
        <v>1892</v>
      </c>
      <c r="N229" s="140" t="s">
        <v>1893</v>
      </c>
      <c r="O229" s="140" t="s">
        <v>1894</v>
      </c>
      <c r="P229" s="117"/>
      <c r="Q229" s="119" t="s">
        <v>2502</v>
      </c>
    </row>
    <row r="230" s="68" customFormat="1" ht="33.75" spans="1:17">
      <c r="A230" s="125">
        <f t="shared" si="4"/>
        <v>225</v>
      </c>
      <c r="B230" s="126" t="s">
        <v>21</v>
      </c>
      <c r="C230" s="127" t="s">
        <v>79</v>
      </c>
      <c r="D230" s="126" t="s">
        <v>1725</v>
      </c>
      <c r="E230" s="133" t="s">
        <v>1611</v>
      </c>
      <c r="F230" s="129" t="s">
        <v>70</v>
      </c>
      <c r="G230" s="133" t="s">
        <v>2503</v>
      </c>
      <c r="H230" s="133" t="s">
        <v>2504</v>
      </c>
      <c r="I230" s="167">
        <v>3156</v>
      </c>
      <c r="J230" s="133" t="s">
        <v>27</v>
      </c>
      <c r="K230" s="140" t="s">
        <v>884</v>
      </c>
      <c r="L230" s="140" t="s">
        <v>29</v>
      </c>
      <c r="M230" s="131" t="s">
        <v>2505</v>
      </c>
      <c r="N230" s="140" t="s">
        <v>2506</v>
      </c>
      <c r="O230" s="140" t="s">
        <v>2507</v>
      </c>
      <c r="P230" s="117"/>
      <c r="Q230" s="119" t="s">
        <v>2508</v>
      </c>
    </row>
    <row r="231" s="68" customFormat="1" ht="33.75" spans="1:17">
      <c r="A231" s="125">
        <f t="shared" si="4"/>
        <v>226</v>
      </c>
      <c r="B231" s="126" t="s">
        <v>21</v>
      </c>
      <c r="C231" s="127" t="s">
        <v>79</v>
      </c>
      <c r="D231" s="126" t="s">
        <v>1725</v>
      </c>
      <c r="E231" s="133" t="s">
        <v>576</v>
      </c>
      <c r="F231" s="129" t="s">
        <v>70</v>
      </c>
      <c r="G231" s="133" t="s">
        <v>2509</v>
      </c>
      <c r="H231" s="133" t="s">
        <v>2510</v>
      </c>
      <c r="I231" s="167">
        <v>116.62</v>
      </c>
      <c r="J231" s="133" t="s">
        <v>27</v>
      </c>
      <c r="K231" s="140" t="s">
        <v>884</v>
      </c>
      <c r="L231" s="140" t="s">
        <v>29</v>
      </c>
      <c r="M231" s="131" t="s">
        <v>2022</v>
      </c>
      <c r="N231" s="140" t="s">
        <v>2195</v>
      </c>
      <c r="O231" s="140" t="s">
        <v>2196</v>
      </c>
      <c r="P231" s="117"/>
      <c r="Q231" s="119" t="s">
        <v>2511</v>
      </c>
    </row>
    <row r="232" s="68" customFormat="1" ht="33.75" spans="1:17">
      <c r="A232" s="125">
        <f t="shared" si="4"/>
        <v>227</v>
      </c>
      <c r="B232" s="126" t="s">
        <v>21</v>
      </c>
      <c r="C232" s="127" t="s">
        <v>79</v>
      </c>
      <c r="D232" s="126" t="s">
        <v>1725</v>
      </c>
      <c r="E232" s="133" t="s">
        <v>576</v>
      </c>
      <c r="F232" s="129" t="s">
        <v>70</v>
      </c>
      <c r="G232" s="133" t="s">
        <v>2512</v>
      </c>
      <c r="H232" s="133" t="s">
        <v>2513</v>
      </c>
      <c r="I232" s="167">
        <v>55.569</v>
      </c>
      <c r="J232" s="133" t="s">
        <v>27</v>
      </c>
      <c r="K232" s="140" t="s">
        <v>884</v>
      </c>
      <c r="L232" s="140" t="s">
        <v>29</v>
      </c>
      <c r="M232" s="131" t="s">
        <v>2022</v>
      </c>
      <c r="N232" s="140" t="s">
        <v>2195</v>
      </c>
      <c r="O232" s="140" t="s">
        <v>2196</v>
      </c>
      <c r="P232" s="117"/>
      <c r="Q232" s="119" t="s">
        <v>2514</v>
      </c>
    </row>
    <row r="233" s="68" customFormat="1" ht="33.75" spans="1:17">
      <c r="A233" s="125">
        <f t="shared" si="4"/>
        <v>228</v>
      </c>
      <c r="B233" s="126" t="s">
        <v>21</v>
      </c>
      <c r="C233" s="127" t="s">
        <v>79</v>
      </c>
      <c r="D233" s="126" t="s">
        <v>1725</v>
      </c>
      <c r="E233" s="133" t="s">
        <v>715</v>
      </c>
      <c r="F233" s="129" t="s">
        <v>70</v>
      </c>
      <c r="G233" s="133" t="s">
        <v>2515</v>
      </c>
      <c r="H233" s="133" t="s">
        <v>2516</v>
      </c>
      <c r="I233" s="167">
        <v>186.501</v>
      </c>
      <c r="J233" s="133" t="s">
        <v>27</v>
      </c>
      <c r="K233" s="140" t="s">
        <v>884</v>
      </c>
      <c r="L233" s="140" t="s">
        <v>29</v>
      </c>
      <c r="M233" s="131" t="s">
        <v>1745</v>
      </c>
      <c r="N233" s="140" t="s">
        <v>1961</v>
      </c>
      <c r="O233" s="140" t="s">
        <v>1746</v>
      </c>
      <c r="P233" s="117"/>
      <c r="Q233" s="119" t="s">
        <v>2517</v>
      </c>
    </row>
    <row r="234" s="68" customFormat="1" ht="33.75" spans="1:17">
      <c r="A234" s="125">
        <f t="shared" si="4"/>
        <v>229</v>
      </c>
      <c r="B234" s="126" t="s">
        <v>21</v>
      </c>
      <c r="C234" s="127" t="s">
        <v>79</v>
      </c>
      <c r="D234" s="126" t="s">
        <v>1725</v>
      </c>
      <c r="E234" s="130" t="s">
        <v>2518</v>
      </c>
      <c r="F234" s="129" t="s">
        <v>70</v>
      </c>
      <c r="G234" s="133" t="s">
        <v>2519</v>
      </c>
      <c r="H234" s="133" t="s">
        <v>2520</v>
      </c>
      <c r="I234" s="98">
        <v>90</v>
      </c>
      <c r="J234" s="133" t="s">
        <v>27</v>
      </c>
      <c r="K234" s="140" t="s">
        <v>884</v>
      </c>
      <c r="L234" s="140" t="s">
        <v>29</v>
      </c>
      <c r="M234" s="131" t="s">
        <v>2521</v>
      </c>
      <c r="N234" s="140" t="s">
        <v>2522</v>
      </c>
      <c r="O234" s="140" t="s">
        <v>468</v>
      </c>
      <c r="P234" s="117"/>
      <c r="Q234" s="119" t="s">
        <v>2523</v>
      </c>
    </row>
    <row r="235" s="68" customFormat="1" ht="33.75" spans="1:17">
      <c r="A235" s="125">
        <f t="shared" si="4"/>
        <v>230</v>
      </c>
      <c r="B235" s="126" t="s">
        <v>21</v>
      </c>
      <c r="C235" s="127" t="s">
        <v>79</v>
      </c>
      <c r="D235" s="126" t="s">
        <v>1725</v>
      </c>
      <c r="E235" s="130" t="s">
        <v>2524</v>
      </c>
      <c r="F235" s="129" t="s">
        <v>70</v>
      </c>
      <c r="G235" s="133" t="s">
        <v>2525</v>
      </c>
      <c r="H235" s="133" t="s">
        <v>2526</v>
      </c>
      <c r="I235" s="98">
        <v>130</v>
      </c>
      <c r="J235" s="133" t="s">
        <v>27</v>
      </c>
      <c r="K235" s="140" t="s">
        <v>884</v>
      </c>
      <c r="L235" s="140" t="s">
        <v>29</v>
      </c>
      <c r="M235" s="131" t="s">
        <v>2527</v>
      </c>
      <c r="N235" s="140" t="s">
        <v>2528</v>
      </c>
      <c r="O235" s="140" t="s">
        <v>2529</v>
      </c>
      <c r="P235" s="117"/>
      <c r="Q235" s="119" t="s">
        <v>2530</v>
      </c>
    </row>
    <row r="236" s="68" customFormat="1" ht="33.75" spans="1:17">
      <c r="A236" s="125">
        <f t="shared" si="4"/>
        <v>231</v>
      </c>
      <c r="B236" s="126" t="s">
        <v>21</v>
      </c>
      <c r="C236" s="127" t="s">
        <v>79</v>
      </c>
      <c r="D236" s="126" t="s">
        <v>1725</v>
      </c>
      <c r="E236" s="130" t="s">
        <v>890</v>
      </c>
      <c r="F236" s="129" t="s">
        <v>70</v>
      </c>
      <c r="G236" s="133" t="s">
        <v>2531</v>
      </c>
      <c r="H236" s="133" t="s">
        <v>2532</v>
      </c>
      <c r="I236" s="146">
        <v>50</v>
      </c>
      <c r="J236" s="133" t="s">
        <v>27</v>
      </c>
      <c r="K236" s="140" t="s">
        <v>884</v>
      </c>
      <c r="L236" s="140" t="s">
        <v>29</v>
      </c>
      <c r="M236" s="131" t="s">
        <v>1892</v>
      </c>
      <c r="N236" s="140" t="s">
        <v>1893</v>
      </c>
      <c r="O236" s="140" t="s">
        <v>1894</v>
      </c>
      <c r="P236" s="117"/>
      <c r="Q236" s="119" t="s">
        <v>2533</v>
      </c>
    </row>
    <row r="237" s="68" customFormat="1" ht="33.75" spans="1:17">
      <c r="A237" s="125">
        <f t="shared" si="4"/>
        <v>232</v>
      </c>
      <c r="B237" s="126" t="s">
        <v>21</v>
      </c>
      <c r="C237" s="127" t="s">
        <v>79</v>
      </c>
      <c r="D237" s="126" t="s">
        <v>1725</v>
      </c>
      <c r="E237" s="130" t="s">
        <v>2534</v>
      </c>
      <c r="F237" s="129" t="s">
        <v>70</v>
      </c>
      <c r="G237" s="133" t="s">
        <v>2535</v>
      </c>
      <c r="H237" s="133" t="s">
        <v>2536</v>
      </c>
      <c r="I237" s="146">
        <v>112</v>
      </c>
      <c r="J237" s="133" t="s">
        <v>27</v>
      </c>
      <c r="K237" s="140" t="s">
        <v>884</v>
      </c>
      <c r="L237" s="140" t="s">
        <v>29</v>
      </c>
      <c r="M237" s="131" t="s">
        <v>1892</v>
      </c>
      <c r="N237" s="140" t="s">
        <v>1893</v>
      </c>
      <c r="O237" s="140" t="s">
        <v>1894</v>
      </c>
      <c r="P237" s="117"/>
      <c r="Q237" s="119" t="s">
        <v>2537</v>
      </c>
    </row>
    <row r="238" s="68" customFormat="1" ht="33.75" spans="1:17">
      <c r="A238" s="125">
        <f t="shared" si="4"/>
        <v>233</v>
      </c>
      <c r="B238" s="126" t="s">
        <v>21</v>
      </c>
      <c r="C238" s="127" t="s">
        <v>79</v>
      </c>
      <c r="D238" s="126" t="s">
        <v>1725</v>
      </c>
      <c r="E238" s="130" t="s">
        <v>1022</v>
      </c>
      <c r="F238" s="129" t="s">
        <v>70</v>
      </c>
      <c r="G238" s="133" t="s">
        <v>2538</v>
      </c>
      <c r="H238" s="133" t="s">
        <v>2539</v>
      </c>
      <c r="I238" s="146">
        <v>64</v>
      </c>
      <c r="J238" s="133" t="s">
        <v>27</v>
      </c>
      <c r="K238" s="140" t="s">
        <v>884</v>
      </c>
      <c r="L238" s="140" t="s">
        <v>29</v>
      </c>
      <c r="M238" s="131" t="s">
        <v>1892</v>
      </c>
      <c r="N238" s="140" t="s">
        <v>1893</v>
      </c>
      <c r="O238" s="140" t="s">
        <v>1894</v>
      </c>
      <c r="P238" s="117"/>
      <c r="Q238" s="119" t="s">
        <v>2540</v>
      </c>
    </row>
    <row r="239" s="68" customFormat="1" ht="33.75" spans="1:17">
      <c r="A239" s="125">
        <f t="shared" si="4"/>
        <v>234</v>
      </c>
      <c r="B239" s="126" t="s">
        <v>21</v>
      </c>
      <c r="C239" s="127" t="s">
        <v>79</v>
      </c>
      <c r="D239" s="126" t="s">
        <v>1725</v>
      </c>
      <c r="E239" s="130" t="s">
        <v>2541</v>
      </c>
      <c r="F239" s="129" t="s">
        <v>70</v>
      </c>
      <c r="G239" s="133" t="s">
        <v>2542</v>
      </c>
      <c r="H239" s="133" t="s">
        <v>2543</v>
      </c>
      <c r="I239" s="146">
        <v>20</v>
      </c>
      <c r="J239" s="133" t="s">
        <v>27</v>
      </c>
      <c r="K239" s="140" t="s">
        <v>884</v>
      </c>
      <c r="L239" s="140" t="s">
        <v>29</v>
      </c>
      <c r="M239" s="131" t="s">
        <v>1892</v>
      </c>
      <c r="N239" s="140" t="s">
        <v>1893</v>
      </c>
      <c r="O239" s="140" t="s">
        <v>1894</v>
      </c>
      <c r="P239" s="117"/>
      <c r="Q239" s="119" t="s">
        <v>2544</v>
      </c>
    </row>
    <row r="240" s="68" customFormat="1" ht="33.75" spans="1:17">
      <c r="A240" s="125">
        <f t="shared" si="4"/>
        <v>235</v>
      </c>
      <c r="B240" s="126" t="s">
        <v>21</v>
      </c>
      <c r="C240" s="127" t="s">
        <v>79</v>
      </c>
      <c r="D240" s="126" t="s">
        <v>1725</v>
      </c>
      <c r="E240" s="130" t="s">
        <v>619</v>
      </c>
      <c r="F240" s="129" t="s">
        <v>70</v>
      </c>
      <c r="G240" s="133" t="s">
        <v>2545</v>
      </c>
      <c r="H240" s="133" t="s">
        <v>2546</v>
      </c>
      <c r="I240" s="146">
        <v>30</v>
      </c>
      <c r="J240" s="133" t="s">
        <v>27</v>
      </c>
      <c r="K240" s="140" t="s">
        <v>884</v>
      </c>
      <c r="L240" s="140" t="s">
        <v>29</v>
      </c>
      <c r="M240" s="131" t="s">
        <v>1892</v>
      </c>
      <c r="N240" s="140" t="s">
        <v>1893</v>
      </c>
      <c r="O240" s="140" t="s">
        <v>1894</v>
      </c>
      <c r="P240" s="117"/>
      <c r="Q240" s="119" t="s">
        <v>2547</v>
      </c>
    </row>
    <row r="241" s="68" customFormat="1" ht="33.75" spans="1:17">
      <c r="A241" s="125">
        <f t="shared" si="4"/>
        <v>236</v>
      </c>
      <c r="B241" s="156" t="s">
        <v>21</v>
      </c>
      <c r="C241" s="157" t="s">
        <v>79</v>
      </c>
      <c r="D241" s="126" t="s">
        <v>1725</v>
      </c>
      <c r="E241" s="158" t="s">
        <v>2548</v>
      </c>
      <c r="F241" s="159" t="s">
        <v>70</v>
      </c>
      <c r="G241" s="160" t="s">
        <v>2549</v>
      </c>
      <c r="H241" s="160" t="s">
        <v>2550</v>
      </c>
      <c r="I241" s="168">
        <v>60</v>
      </c>
      <c r="J241" s="160" t="s">
        <v>2551</v>
      </c>
      <c r="K241" s="156">
        <v>2022.5</v>
      </c>
      <c r="L241" s="156">
        <v>2022.12</v>
      </c>
      <c r="M241" s="169" t="s">
        <v>1892</v>
      </c>
      <c r="N241" s="156" t="s">
        <v>1893</v>
      </c>
      <c r="O241" s="156" t="s">
        <v>1894</v>
      </c>
      <c r="P241" s="117"/>
      <c r="Q241" s="119" t="s">
        <v>2552</v>
      </c>
    </row>
    <row r="242" s="68" customFormat="1" ht="22.5" spans="1:17">
      <c r="A242" s="125">
        <f t="shared" si="4"/>
        <v>237</v>
      </c>
      <c r="B242" s="161" t="s">
        <v>21</v>
      </c>
      <c r="C242" s="98" t="s">
        <v>79</v>
      </c>
      <c r="D242" s="98" t="s">
        <v>2553</v>
      </c>
      <c r="E242" s="132" t="s">
        <v>396</v>
      </c>
      <c r="F242" s="98" t="s">
        <v>70</v>
      </c>
      <c r="G242" s="145" t="s">
        <v>2554</v>
      </c>
      <c r="H242" s="162" t="s">
        <v>2555</v>
      </c>
      <c r="I242" s="170">
        <v>36.8635</v>
      </c>
      <c r="J242" s="99" t="s">
        <v>27</v>
      </c>
      <c r="K242" s="116" t="s">
        <v>28</v>
      </c>
      <c r="L242" s="116" t="s">
        <v>932</v>
      </c>
      <c r="M242" s="171" t="s">
        <v>2556</v>
      </c>
      <c r="N242" s="172" t="s">
        <v>2557</v>
      </c>
      <c r="O242" s="172" t="s">
        <v>2558</v>
      </c>
      <c r="P242" s="117"/>
      <c r="Q242" s="119" t="s">
        <v>2559</v>
      </c>
    </row>
    <row r="243" s="68" customFormat="1" ht="22.5" spans="1:17">
      <c r="A243" s="125">
        <f t="shared" si="4"/>
        <v>238</v>
      </c>
      <c r="B243" s="161" t="s">
        <v>21</v>
      </c>
      <c r="C243" s="98" t="s">
        <v>79</v>
      </c>
      <c r="D243" s="98" t="s">
        <v>2553</v>
      </c>
      <c r="E243" s="132" t="s">
        <v>227</v>
      </c>
      <c r="F243" s="98" t="s">
        <v>70</v>
      </c>
      <c r="G243" s="145" t="s">
        <v>2560</v>
      </c>
      <c r="H243" s="162" t="s">
        <v>2555</v>
      </c>
      <c r="I243" s="173">
        <v>44.0141</v>
      </c>
      <c r="J243" s="99" t="s">
        <v>27</v>
      </c>
      <c r="K243" s="116" t="s">
        <v>28</v>
      </c>
      <c r="L243" s="116" t="s">
        <v>932</v>
      </c>
      <c r="M243" s="171" t="s">
        <v>2556</v>
      </c>
      <c r="N243" s="172" t="s">
        <v>2561</v>
      </c>
      <c r="O243" s="172" t="s">
        <v>2562</v>
      </c>
      <c r="P243" s="117"/>
      <c r="Q243" s="119" t="s">
        <v>2563</v>
      </c>
    </row>
    <row r="244" s="68" customFormat="1" ht="22.5" spans="1:17">
      <c r="A244" s="125">
        <f t="shared" si="4"/>
        <v>239</v>
      </c>
      <c r="B244" s="161" t="s">
        <v>21</v>
      </c>
      <c r="C244" s="98" t="s">
        <v>79</v>
      </c>
      <c r="D244" s="98" t="s">
        <v>2553</v>
      </c>
      <c r="E244" s="132" t="s">
        <v>2564</v>
      </c>
      <c r="F244" s="98" t="s">
        <v>70</v>
      </c>
      <c r="G244" s="145" t="s">
        <v>2565</v>
      </c>
      <c r="H244" s="162" t="s">
        <v>2555</v>
      </c>
      <c r="I244" s="173">
        <v>22.798</v>
      </c>
      <c r="J244" s="99" t="s">
        <v>27</v>
      </c>
      <c r="K244" s="116" t="s">
        <v>28</v>
      </c>
      <c r="L244" s="116" t="s">
        <v>932</v>
      </c>
      <c r="M244" s="171" t="s">
        <v>2556</v>
      </c>
      <c r="N244" s="172" t="s">
        <v>2566</v>
      </c>
      <c r="O244" s="172" t="s">
        <v>2567</v>
      </c>
      <c r="P244" s="117"/>
      <c r="Q244" s="119" t="s">
        <v>2568</v>
      </c>
    </row>
    <row r="245" s="68" customFormat="1" ht="22.5" spans="1:17">
      <c r="A245" s="125">
        <f t="shared" si="4"/>
        <v>240</v>
      </c>
      <c r="B245" s="161" t="s">
        <v>21</v>
      </c>
      <c r="C245" s="98" t="s">
        <v>79</v>
      </c>
      <c r="D245" s="98" t="s">
        <v>2553</v>
      </c>
      <c r="E245" s="132" t="s">
        <v>2467</v>
      </c>
      <c r="F245" s="98" t="s">
        <v>70</v>
      </c>
      <c r="G245" s="145" t="s">
        <v>2569</v>
      </c>
      <c r="H245" s="162" t="s">
        <v>2555</v>
      </c>
      <c r="I245" s="173">
        <v>30.0144</v>
      </c>
      <c r="J245" s="99" t="s">
        <v>27</v>
      </c>
      <c r="K245" s="116" t="s">
        <v>28</v>
      </c>
      <c r="L245" s="116" t="s">
        <v>932</v>
      </c>
      <c r="M245" s="171" t="s">
        <v>2556</v>
      </c>
      <c r="N245" s="172" t="s">
        <v>2570</v>
      </c>
      <c r="O245" s="172" t="s">
        <v>2571</v>
      </c>
      <c r="P245" s="117"/>
      <c r="Q245" s="119" t="s">
        <v>2572</v>
      </c>
    </row>
    <row r="246" s="68" customFormat="1" ht="22.5" spans="1:17">
      <c r="A246" s="125">
        <f t="shared" si="4"/>
        <v>241</v>
      </c>
      <c r="B246" s="161" t="s">
        <v>21</v>
      </c>
      <c r="C246" s="98" t="s">
        <v>79</v>
      </c>
      <c r="D246" s="98" t="s">
        <v>2553</v>
      </c>
      <c r="E246" s="132" t="s">
        <v>2573</v>
      </c>
      <c r="F246" s="98" t="s">
        <v>70</v>
      </c>
      <c r="G246" s="145" t="s">
        <v>2574</v>
      </c>
      <c r="H246" s="162" t="s">
        <v>2555</v>
      </c>
      <c r="I246" s="173">
        <v>32.3156</v>
      </c>
      <c r="J246" s="99" t="s">
        <v>27</v>
      </c>
      <c r="K246" s="116" t="s">
        <v>28</v>
      </c>
      <c r="L246" s="116" t="s">
        <v>932</v>
      </c>
      <c r="M246" s="171" t="s">
        <v>2556</v>
      </c>
      <c r="N246" s="172" t="s">
        <v>2575</v>
      </c>
      <c r="O246" s="172" t="s">
        <v>2576</v>
      </c>
      <c r="P246" s="117"/>
      <c r="Q246" s="119" t="s">
        <v>2577</v>
      </c>
    </row>
    <row r="247" s="68" customFormat="1" ht="22.5" spans="1:17">
      <c r="A247" s="125">
        <f t="shared" si="4"/>
        <v>242</v>
      </c>
      <c r="B247" s="161" t="s">
        <v>21</v>
      </c>
      <c r="C247" s="98" t="s">
        <v>79</v>
      </c>
      <c r="D247" s="98" t="s">
        <v>2553</v>
      </c>
      <c r="E247" s="132" t="s">
        <v>2578</v>
      </c>
      <c r="F247" s="98" t="s">
        <v>70</v>
      </c>
      <c r="G247" s="99" t="s">
        <v>2579</v>
      </c>
      <c r="H247" s="162" t="s">
        <v>2555</v>
      </c>
      <c r="I247" s="173">
        <v>32.4</v>
      </c>
      <c r="J247" s="99" t="s">
        <v>27</v>
      </c>
      <c r="K247" s="116" t="s">
        <v>28</v>
      </c>
      <c r="L247" s="116" t="s">
        <v>932</v>
      </c>
      <c r="M247" s="171" t="s">
        <v>2556</v>
      </c>
      <c r="N247" s="172" t="s">
        <v>2580</v>
      </c>
      <c r="O247" s="172" t="s">
        <v>2581</v>
      </c>
      <c r="P247" s="117"/>
      <c r="Q247" s="119" t="s">
        <v>2582</v>
      </c>
    </row>
    <row r="248" s="68" customFormat="1" ht="22.5" spans="1:17">
      <c r="A248" s="125">
        <f t="shared" si="4"/>
        <v>243</v>
      </c>
      <c r="B248" s="161" t="s">
        <v>21</v>
      </c>
      <c r="C248" s="98" t="s">
        <v>79</v>
      </c>
      <c r="D248" s="98" t="s">
        <v>2553</v>
      </c>
      <c r="E248" s="132" t="s">
        <v>2583</v>
      </c>
      <c r="F248" s="98" t="s">
        <v>70</v>
      </c>
      <c r="G248" s="99" t="s">
        <v>2584</v>
      </c>
      <c r="H248" s="162" t="s">
        <v>2555</v>
      </c>
      <c r="I248" s="173">
        <v>41.1</v>
      </c>
      <c r="J248" s="99" t="s">
        <v>27</v>
      </c>
      <c r="K248" s="116" t="s">
        <v>28</v>
      </c>
      <c r="L248" s="116" t="s">
        <v>932</v>
      </c>
      <c r="M248" s="171" t="s">
        <v>2556</v>
      </c>
      <c r="N248" s="172" t="s">
        <v>2585</v>
      </c>
      <c r="O248" s="172" t="s">
        <v>2586</v>
      </c>
      <c r="P248" s="117"/>
      <c r="Q248" s="119" t="s">
        <v>2587</v>
      </c>
    </row>
    <row r="249" s="68" customFormat="1" ht="22.5" spans="1:17">
      <c r="A249" s="125">
        <f t="shared" si="4"/>
        <v>244</v>
      </c>
      <c r="B249" s="161" t="s">
        <v>21</v>
      </c>
      <c r="C249" s="98" t="s">
        <v>79</v>
      </c>
      <c r="D249" s="98" t="s">
        <v>2553</v>
      </c>
      <c r="E249" s="132" t="s">
        <v>2588</v>
      </c>
      <c r="F249" s="98" t="s">
        <v>70</v>
      </c>
      <c r="G249" s="99" t="s">
        <v>2589</v>
      </c>
      <c r="H249" s="162" t="s">
        <v>2555</v>
      </c>
      <c r="I249" s="173">
        <v>39.9</v>
      </c>
      <c r="J249" s="99" t="s">
        <v>27</v>
      </c>
      <c r="K249" s="116" t="s">
        <v>28</v>
      </c>
      <c r="L249" s="116" t="s">
        <v>932</v>
      </c>
      <c r="M249" s="171" t="s">
        <v>2556</v>
      </c>
      <c r="N249" s="172" t="s">
        <v>2590</v>
      </c>
      <c r="O249" s="172" t="s">
        <v>2591</v>
      </c>
      <c r="P249" s="117"/>
      <c r="Q249" s="119" t="s">
        <v>2592</v>
      </c>
    </row>
    <row r="250" s="68" customFormat="1" ht="33.75" spans="1:17">
      <c r="A250" s="125">
        <f t="shared" si="4"/>
        <v>245</v>
      </c>
      <c r="B250" s="161" t="s">
        <v>21</v>
      </c>
      <c r="C250" s="98" t="s">
        <v>79</v>
      </c>
      <c r="D250" s="98" t="s">
        <v>2553</v>
      </c>
      <c r="E250" s="132" t="s">
        <v>1624</v>
      </c>
      <c r="F250" s="98" t="s">
        <v>70</v>
      </c>
      <c r="G250" s="145" t="s">
        <v>2593</v>
      </c>
      <c r="H250" s="163" t="s">
        <v>2594</v>
      </c>
      <c r="I250" s="174">
        <v>24.8021</v>
      </c>
      <c r="J250" s="99" t="s">
        <v>27</v>
      </c>
      <c r="K250" s="116" t="s">
        <v>28</v>
      </c>
      <c r="L250" s="116" t="s">
        <v>932</v>
      </c>
      <c r="M250" s="171" t="s">
        <v>2556</v>
      </c>
      <c r="N250" s="172" t="s">
        <v>2595</v>
      </c>
      <c r="O250" s="172" t="s">
        <v>2596</v>
      </c>
      <c r="P250" s="117"/>
      <c r="Q250" s="119" t="s">
        <v>2597</v>
      </c>
    </row>
    <row r="251" s="68" customFormat="1" ht="45" spans="1:17">
      <c r="A251" s="125">
        <f t="shared" si="4"/>
        <v>246</v>
      </c>
      <c r="B251" s="161" t="s">
        <v>21</v>
      </c>
      <c r="C251" s="98" t="s">
        <v>79</v>
      </c>
      <c r="D251" s="98" t="s">
        <v>2553</v>
      </c>
      <c r="E251" s="132" t="s">
        <v>2598</v>
      </c>
      <c r="F251" s="98" t="s">
        <v>70</v>
      </c>
      <c r="G251" s="145" t="s">
        <v>2599</v>
      </c>
      <c r="H251" s="163" t="s">
        <v>2594</v>
      </c>
      <c r="I251" s="174">
        <v>21.9026</v>
      </c>
      <c r="J251" s="99" t="s">
        <v>27</v>
      </c>
      <c r="K251" s="116" t="s">
        <v>28</v>
      </c>
      <c r="L251" s="116" t="s">
        <v>932</v>
      </c>
      <c r="M251" s="171" t="s">
        <v>2556</v>
      </c>
      <c r="N251" s="172" t="s">
        <v>2600</v>
      </c>
      <c r="O251" s="172" t="s">
        <v>2601</v>
      </c>
      <c r="P251" s="117"/>
      <c r="Q251" s="119" t="s">
        <v>2602</v>
      </c>
    </row>
    <row r="252" s="68" customFormat="1" ht="56.25" spans="1:17">
      <c r="A252" s="125">
        <f t="shared" si="4"/>
        <v>247</v>
      </c>
      <c r="B252" s="161" t="s">
        <v>21</v>
      </c>
      <c r="C252" s="98" t="s">
        <v>79</v>
      </c>
      <c r="D252" s="98" t="s">
        <v>2553</v>
      </c>
      <c r="E252" s="132" t="s">
        <v>2603</v>
      </c>
      <c r="F252" s="98" t="s">
        <v>70</v>
      </c>
      <c r="G252" s="145" t="s">
        <v>2604</v>
      </c>
      <c r="H252" s="163" t="s">
        <v>2594</v>
      </c>
      <c r="I252" s="174">
        <v>22.014</v>
      </c>
      <c r="J252" s="99" t="s">
        <v>27</v>
      </c>
      <c r="K252" s="116" t="s">
        <v>28</v>
      </c>
      <c r="L252" s="116" t="s">
        <v>932</v>
      </c>
      <c r="M252" s="171" t="s">
        <v>2556</v>
      </c>
      <c r="N252" s="172" t="s">
        <v>2605</v>
      </c>
      <c r="O252" s="172" t="s">
        <v>2606</v>
      </c>
      <c r="P252" s="117"/>
      <c r="Q252" s="119" t="s">
        <v>2607</v>
      </c>
    </row>
    <row r="253" s="68" customFormat="1" ht="45" spans="1:17">
      <c r="A253" s="125">
        <f t="shared" si="4"/>
        <v>248</v>
      </c>
      <c r="B253" s="161" t="s">
        <v>21</v>
      </c>
      <c r="C253" s="98" t="s">
        <v>79</v>
      </c>
      <c r="D253" s="98" t="s">
        <v>2553</v>
      </c>
      <c r="E253" s="132" t="s">
        <v>2608</v>
      </c>
      <c r="F253" s="98" t="s">
        <v>70</v>
      </c>
      <c r="G253" s="145" t="s">
        <v>2609</v>
      </c>
      <c r="H253" s="163" t="s">
        <v>2594</v>
      </c>
      <c r="I253" s="174">
        <v>29.4885</v>
      </c>
      <c r="J253" s="99" t="s">
        <v>27</v>
      </c>
      <c r="K253" s="116" t="s">
        <v>28</v>
      </c>
      <c r="L253" s="116" t="s">
        <v>932</v>
      </c>
      <c r="M253" s="171" t="s">
        <v>2556</v>
      </c>
      <c r="N253" s="172" t="s">
        <v>2610</v>
      </c>
      <c r="O253" s="172" t="s">
        <v>2611</v>
      </c>
      <c r="P253" s="117"/>
      <c r="Q253" s="119" t="s">
        <v>2612</v>
      </c>
    </row>
    <row r="254" s="68" customFormat="1" ht="56.25" spans="1:17">
      <c r="A254" s="125">
        <f t="shared" si="4"/>
        <v>249</v>
      </c>
      <c r="B254" s="161" t="s">
        <v>21</v>
      </c>
      <c r="C254" s="98" t="s">
        <v>79</v>
      </c>
      <c r="D254" s="98" t="s">
        <v>2553</v>
      </c>
      <c r="E254" s="132" t="s">
        <v>2613</v>
      </c>
      <c r="F254" s="98" t="s">
        <v>70</v>
      </c>
      <c r="G254" s="145" t="s">
        <v>2614</v>
      </c>
      <c r="H254" s="163" t="s">
        <v>2594</v>
      </c>
      <c r="I254" s="174">
        <v>30.2457</v>
      </c>
      <c r="J254" s="99" t="s">
        <v>27</v>
      </c>
      <c r="K254" s="116" t="s">
        <v>28</v>
      </c>
      <c r="L254" s="116" t="s">
        <v>932</v>
      </c>
      <c r="M254" s="171" t="s">
        <v>2556</v>
      </c>
      <c r="N254" s="172" t="s">
        <v>2615</v>
      </c>
      <c r="O254" s="172" t="s">
        <v>2616</v>
      </c>
      <c r="P254" s="117"/>
      <c r="Q254" s="119" t="s">
        <v>2617</v>
      </c>
    </row>
    <row r="255" s="68" customFormat="1" ht="56.25" spans="1:17">
      <c r="A255" s="125">
        <f t="shared" si="4"/>
        <v>250</v>
      </c>
      <c r="B255" s="161" t="s">
        <v>21</v>
      </c>
      <c r="C255" s="98" t="s">
        <v>79</v>
      </c>
      <c r="D255" s="98" t="s">
        <v>2553</v>
      </c>
      <c r="E255" s="132" t="s">
        <v>2618</v>
      </c>
      <c r="F255" s="98" t="s">
        <v>70</v>
      </c>
      <c r="G255" s="145" t="s">
        <v>2619</v>
      </c>
      <c r="H255" s="163" t="s">
        <v>2594</v>
      </c>
      <c r="I255" s="174">
        <v>19.3968</v>
      </c>
      <c r="J255" s="99" t="s">
        <v>27</v>
      </c>
      <c r="K255" s="116" t="s">
        <v>28</v>
      </c>
      <c r="L255" s="116" t="s">
        <v>932</v>
      </c>
      <c r="M255" s="171" t="s">
        <v>2556</v>
      </c>
      <c r="N255" s="172" t="s">
        <v>2620</v>
      </c>
      <c r="O255" s="172" t="s">
        <v>2621</v>
      </c>
      <c r="P255" s="117"/>
      <c r="Q255" s="119" t="s">
        <v>2622</v>
      </c>
    </row>
    <row r="256" s="68" customFormat="1" ht="56.25" spans="1:17">
      <c r="A256" s="125">
        <f t="shared" si="4"/>
        <v>251</v>
      </c>
      <c r="B256" s="161" t="s">
        <v>21</v>
      </c>
      <c r="C256" s="98" t="s">
        <v>79</v>
      </c>
      <c r="D256" s="98" t="s">
        <v>2553</v>
      </c>
      <c r="E256" s="132" t="s">
        <v>2623</v>
      </c>
      <c r="F256" s="98" t="s">
        <v>70</v>
      </c>
      <c r="G256" s="145" t="s">
        <v>2624</v>
      </c>
      <c r="H256" s="163" t="s">
        <v>2594</v>
      </c>
      <c r="I256" s="174">
        <v>26.6874</v>
      </c>
      <c r="J256" s="99" t="s">
        <v>27</v>
      </c>
      <c r="K256" s="116" t="s">
        <v>28</v>
      </c>
      <c r="L256" s="116" t="s">
        <v>932</v>
      </c>
      <c r="M256" s="171" t="s">
        <v>2556</v>
      </c>
      <c r="N256" s="172" t="s">
        <v>2625</v>
      </c>
      <c r="O256" s="172" t="s">
        <v>2626</v>
      </c>
      <c r="P256" s="117"/>
      <c r="Q256" s="119" t="s">
        <v>2627</v>
      </c>
    </row>
    <row r="257" s="68" customFormat="1" ht="56.25" spans="1:17">
      <c r="A257" s="125">
        <f t="shared" si="4"/>
        <v>252</v>
      </c>
      <c r="B257" s="161" t="s">
        <v>21</v>
      </c>
      <c r="C257" s="98" t="s">
        <v>79</v>
      </c>
      <c r="D257" s="98" t="s">
        <v>2553</v>
      </c>
      <c r="E257" s="132" t="s">
        <v>2628</v>
      </c>
      <c r="F257" s="98" t="s">
        <v>70</v>
      </c>
      <c r="G257" s="145" t="s">
        <v>2629</v>
      </c>
      <c r="H257" s="163" t="s">
        <v>2594</v>
      </c>
      <c r="I257" s="174">
        <v>20.686</v>
      </c>
      <c r="J257" s="99" t="s">
        <v>27</v>
      </c>
      <c r="K257" s="116" t="s">
        <v>28</v>
      </c>
      <c r="L257" s="116" t="s">
        <v>932</v>
      </c>
      <c r="M257" s="171" t="s">
        <v>2556</v>
      </c>
      <c r="N257" s="172" t="s">
        <v>2630</v>
      </c>
      <c r="O257" s="172" t="s">
        <v>2631</v>
      </c>
      <c r="P257" s="117"/>
      <c r="Q257" s="119" t="s">
        <v>2632</v>
      </c>
    </row>
    <row r="258" s="68" customFormat="1" ht="45" spans="1:17">
      <c r="A258" s="125">
        <f t="shared" si="4"/>
        <v>253</v>
      </c>
      <c r="B258" s="161" t="s">
        <v>21</v>
      </c>
      <c r="C258" s="98" t="s">
        <v>79</v>
      </c>
      <c r="D258" s="98" t="s">
        <v>2553</v>
      </c>
      <c r="E258" s="132" t="s">
        <v>2633</v>
      </c>
      <c r="F258" s="98" t="s">
        <v>70</v>
      </c>
      <c r="G258" s="145" t="s">
        <v>2634</v>
      </c>
      <c r="H258" s="163" t="s">
        <v>2594</v>
      </c>
      <c r="I258" s="174">
        <v>29.9841</v>
      </c>
      <c r="J258" s="99" t="s">
        <v>27</v>
      </c>
      <c r="K258" s="116" t="s">
        <v>28</v>
      </c>
      <c r="L258" s="116" t="s">
        <v>932</v>
      </c>
      <c r="M258" s="171" t="s">
        <v>2556</v>
      </c>
      <c r="N258" s="172" t="s">
        <v>2635</v>
      </c>
      <c r="O258" s="172" t="s">
        <v>2636</v>
      </c>
      <c r="P258" s="117"/>
      <c r="Q258" s="119" t="s">
        <v>2637</v>
      </c>
    </row>
    <row r="259" s="68" customFormat="1" ht="56.25" spans="1:17">
      <c r="A259" s="125">
        <f t="shared" si="4"/>
        <v>254</v>
      </c>
      <c r="B259" s="161" t="s">
        <v>21</v>
      </c>
      <c r="C259" s="98" t="s">
        <v>79</v>
      </c>
      <c r="D259" s="98" t="s">
        <v>2553</v>
      </c>
      <c r="E259" s="132" t="s">
        <v>2638</v>
      </c>
      <c r="F259" s="98" t="s">
        <v>70</v>
      </c>
      <c r="G259" s="145" t="s">
        <v>2639</v>
      </c>
      <c r="H259" s="163" t="s">
        <v>2594</v>
      </c>
      <c r="I259" s="174">
        <v>20.7122</v>
      </c>
      <c r="J259" s="99" t="s">
        <v>27</v>
      </c>
      <c r="K259" s="116" t="s">
        <v>28</v>
      </c>
      <c r="L259" s="116" t="s">
        <v>932</v>
      </c>
      <c r="M259" s="171" t="s">
        <v>2556</v>
      </c>
      <c r="N259" s="172" t="s">
        <v>2640</v>
      </c>
      <c r="O259" s="172" t="s">
        <v>2641</v>
      </c>
      <c r="P259" s="117"/>
      <c r="Q259" s="119" t="s">
        <v>2642</v>
      </c>
    </row>
    <row r="260" s="68" customFormat="1" ht="56.25" spans="1:17">
      <c r="A260" s="125">
        <f t="shared" si="4"/>
        <v>255</v>
      </c>
      <c r="B260" s="161" t="s">
        <v>21</v>
      </c>
      <c r="C260" s="98" t="s">
        <v>79</v>
      </c>
      <c r="D260" s="98" t="s">
        <v>2553</v>
      </c>
      <c r="E260" s="99" t="s">
        <v>2643</v>
      </c>
      <c r="F260" s="98" t="s">
        <v>70</v>
      </c>
      <c r="G260" s="99" t="s">
        <v>2644</v>
      </c>
      <c r="H260" s="163" t="s">
        <v>2594</v>
      </c>
      <c r="I260" s="182">
        <v>137.5247</v>
      </c>
      <c r="J260" s="99" t="s">
        <v>27</v>
      </c>
      <c r="K260" s="116" t="s">
        <v>941</v>
      </c>
      <c r="L260" s="183" t="s">
        <v>29</v>
      </c>
      <c r="M260" s="171" t="s">
        <v>2556</v>
      </c>
      <c r="N260" s="172" t="s">
        <v>2645</v>
      </c>
      <c r="O260" s="172" t="s">
        <v>2646</v>
      </c>
      <c r="P260" s="117"/>
      <c r="Q260" s="119" t="s">
        <v>2647</v>
      </c>
    </row>
    <row r="261" s="68" customFormat="1" ht="56.25" spans="1:17">
      <c r="A261" s="125">
        <f t="shared" si="4"/>
        <v>256</v>
      </c>
      <c r="B261" s="161" t="s">
        <v>21</v>
      </c>
      <c r="C261" s="98" t="s">
        <v>79</v>
      </c>
      <c r="D261" s="98" t="s">
        <v>2553</v>
      </c>
      <c r="E261" s="99" t="s">
        <v>2648</v>
      </c>
      <c r="F261" s="98" t="s">
        <v>70</v>
      </c>
      <c r="G261" s="99" t="s">
        <v>2649</v>
      </c>
      <c r="H261" s="163" t="s">
        <v>2594</v>
      </c>
      <c r="I261" s="184">
        <v>83.7642</v>
      </c>
      <c r="J261" s="99" t="s">
        <v>27</v>
      </c>
      <c r="K261" s="116" t="s">
        <v>941</v>
      </c>
      <c r="L261" s="183" t="s">
        <v>29</v>
      </c>
      <c r="M261" s="171" t="s">
        <v>2556</v>
      </c>
      <c r="N261" s="172" t="s">
        <v>2650</v>
      </c>
      <c r="O261" s="172" t="s">
        <v>2651</v>
      </c>
      <c r="P261" s="117"/>
      <c r="Q261" s="119" t="s">
        <v>2652</v>
      </c>
    </row>
    <row r="262" s="68" customFormat="1" ht="56.25" spans="1:17">
      <c r="A262" s="125">
        <f t="shared" si="4"/>
        <v>257</v>
      </c>
      <c r="B262" s="161" t="s">
        <v>21</v>
      </c>
      <c r="C262" s="98" t="s">
        <v>79</v>
      </c>
      <c r="D262" s="98" t="s">
        <v>2553</v>
      </c>
      <c r="E262" s="99" t="s">
        <v>2653</v>
      </c>
      <c r="F262" s="98" t="s">
        <v>70</v>
      </c>
      <c r="G262" s="99" t="s">
        <v>2654</v>
      </c>
      <c r="H262" s="163" t="s">
        <v>2594</v>
      </c>
      <c r="I262" s="184">
        <v>188.3555</v>
      </c>
      <c r="J262" s="99" t="s">
        <v>27</v>
      </c>
      <c r="K262" s="116" t="s">
        <v>941</v>
      </c>
      <c r="L262" s="183" t="s">
        <v>29</v>
      </c>
      <c r="M262" s="171" t="s">
        <v>2556</v>
      </c>
      <c r="N262" s="172" t="s">
        <v>2655</v>
      </c>
      <c r="O262" s="172" t="s">
        <v>2656</v>
      </c>
      <c r="P262" s="117"/>
      <c r="Q262" s="119" t="s">
        <v>2657</v>
      </c>
    </row>
    <row r="263" s="68" customFormat="1" ht="45" spans="1:17">
      <c r="A263" s="125">
        <f t="shared" si="4"/>
        <v>258</v>
      </c>
      <c r="B263" s="161" t="s">
        <v>21</v>
      </c>
      <c r="C263" s="98" t="s">
        <v>79</v>
      </c>
      <c r="D263" s="98" t="s">
        <v>2553</v>
      </c>
      <c r="E263" s="99" t="s">
        <v>347</v>
      </c>
      <c r="F263" s="98" t="s">
        <v>70</v>
      </c>
      <c r="G263" s="99" t="s">
        <v>2658</v>
      </c>
      <c r="H263" s="163" t="s">
        <v>2594</v>
      </c>
      <c r="I263" s="184">
        <v>266.4705</v>
      </c>
      <c r="J263" s="99" t="s">
        <v>27</v>
      </c>
      <c r="K263" s="116" t="s">
        <v>941</v>
      </c>
      <c r="L263" s="183" t="s">
        <v>29</v>
      </c>
      <c r="M263" s="171" t="s">
        <v>2556</v>
      </c>
      <c r="N263" s="172" t="s">
        <v>2659</v>
      </c>
      <c r="O263" s="172" t="s">
        <v>2660</v>
      </c>
      <c r="P263" s="117"/>
      <c r="Q263" s="119" t="s">
        <v>2661</v>
      </c>
    </row>
    <row r="264" s="68" customFormat="1" ht="45" spans="1:17">
      <c r="A264" s="125">
        <f t="shared" si="4"/>
        <v>259</v>
      </c>
      <c r="B264" s="161" t="s">
        <v>21</v>
      </c>
      <c r="C264" s="98" t="s">
        <v>79</v>
      </c>
      <c r="D264" s="98" t="s">
        <v>2553</v>
      </c>
      <c r="E264" s="99" t="s">
        <v>2662</v>
      </c>
      <c r="F264" s="98" t="s">
        <v>70</v>
      </c>
      <c r="G264" s="99" t="s">
        <v>2663</v>
      </c>
      <c r="H264" s="163" t="s">
        <v>2594</v>
      </c>
      <c r="I264" s="184">
        <v>97.5935</v>
      </c>
      <c r="J264" s="99" t="s">
        <v>27</v>
      </c>
      <c r="K264" s="116" t="s">
        <v>941</v>
      </c>
      <c r="L264" s="183" t="s">
        <v>29</v>
      </c>
      <c r="M264" s="171" t="s">
        <v>2556</v>
      </c>
      <c r="N264" s="172" t="s">
        <v>2664</v>
      </c>
      <c r="O264" s="172" t="s">
        <v>2665</v>
      </c>
      <c r="P264" s="117"/>
      <c r="Q264" s="119" t="s">
        <v>2666</v>
      </c>
    </row>
    <row r="265" s="68" customFormat="1" ht="45" spans="1:17">
      <c r="A265" s="125">
        <f t="shared" si="4"/>
        <v>260</v>
      </c>
      <c r="B265" s="161" t="s">
        <v>21</v>
      </c>
      <c r="C265" s="98" t="s">
        <v>79</v>
      </c>
      <c r="D265" s="98" t="s">
        <v>2553</v>
      </c>
      <c r="E265" s="99" t="s">
        <v>2667</v>
      </c>
      <c r="F265" s="98" t="s">
        <v>70</v>
      </c>
      <c r="G265" s="99" t="s">
        <v>2668</v>
      </c>
      <c r="H265" s="163" t="s">
        <v>2594</v>
      </c>
      <c r="I265" s="184">
        <v>126.7006</v>
      </c>
      <c r="J265" s="99" t="s">
        <v>27</v>
      </c>
      <c r="K265" s="116" t="s">
        <v>941</v>
      </c>
      <c r="L265" s="183" t="s">
        <v>29</v>
      </c>
      <c r="M265" s="171" t="s">
        <v>2556</v>
      </c>
      <c r="N265" s="172" t="s">
        <v>2669</v>
      </c>
      <c r="O265" s="172" t="s">
        <v>2670</v>
      </c>
      <c r="P265" s="117"/>
      <c r="Q265" s="119" t="s">
        <v>2671</v>
      </c>
    </row>
    <row r="266" s="68" customFormat="1" ht="45" spans="1:17">
      <c r="A266" s="125">
        <f t="shared" si="4"/>
        <v>261</v>
      </c>
      <c r="B266" s="161" t="s">
        <v>21</v>
      </c>
      <c r="C266" s="98" t="s">
        <v>79</v>
      </c>
      <c r="D266" s="98" t="s">
        <v>2553</v>
      </c>
      <c r="E266" s="99" t="s">
        <v>615</v>
      </c>
      <c r="F266" s="98" t="s">
        <v>70</v>
      </c>
      <c r="G266" s="99" t="s">
        <v>2672</v>
      </c>
      <c r="H266" s="163" t="s">
        <v>2594</v>
      </c>
      <c r="I266" s="184">
        <v>116.2621</v>
      </c>
      <c r="J266" s="99" t="s">
        <v>27</v>
      </c>
      <c r="K266" s="116" t="s">
        <v>941</v>
      </c>
      <c r="L266" s="183" t="s">
        <v>29</v>
      </c>
      <c r="M266" s="171" t="s">
        <v>2556</v>
      </c>
      <c r="N266" s="172" t="s">
        <v>2673</v>
      </c>
      <c r="O266" s="172" t="s">
        <v>2674</v>
      </c>
      <c r="P266" s="117"/>
      <c r="Q266" s="119" t="s">
        <v>2675</v>
      </c>
    </row>
    <row r="267" s="68" customFormat="1" ht="56.25" spans="1:17">
      <c r="A267" s="125">
        <f t="shared" si="4"/>
        <v>262</v>
      </c>
      <c r="B267" s="161" t="s">
        <v>21</v>
      </c>
      <c r="C267" s="98" t="s">
        <v>79</v>
      </c>
      <c r="D267" s="98" t="s">
        <v>2553</v>
      </c>
      <c r="E267" s="99" t="s">
        <v>2676</v>
      </c>
      <c r="F267" s="98" t="s">
        <v>70</v>
      </c>
      <c r="G267" s="99" t="s">
        <v>2677</v>
      </c>
      <c r="H267" s="163" t="s">
        <v>2594</v>
      </c>
      <c r="I267" s="184">
        <v>66.7405</v>
      </c>
      <c r="J267" s="99" t="s">
        <v>27</v>
      </c>
      <c r="K267" s="116" t="s">
        <v>941</v>
      </c>
      <c r="L267" s="183" t="s">
        <v>29</v>
      </c>
      <c r="M267" s="171" t="s">
        <v>2556</v>
      </c>
      <c r="N267" s="172" t="s">
        <v>2678</v>
      </c>
      <c r="O267" s="172" t="s">
        <v>2679</v>
      </c>
      <c r="P267" s="117"/>
      <c r="Q267" s="119" t="s">
        <v>2680</v>
      </c>
    </row>
    <row r="268" s="68" customFormat="1" ht="22.5" spans="1:17">
      <c r="A268" s="125">
        <f t="shared" si="4"/>
        <v>263</v>
      </c>
      <c r="B268" s="175" t="s">
        <v>21</v>
      </c>
      <c r="C268" s="176" t="s">
        <v>79</v>
      </c>
      <c r="D268" s="176" t="s">
        <v>2553</v>
      </c>
      <c r="E268" s="177" t="s">
        <v>698</v>
      </c>
      <c r="F268" s="98" t="s">
        <v>70</v>
      </c>
      <c r="G268" s="177" t="s">
        <v>2681</v>
      </c>
      <c r="H268" s="178" t="s">
        <v>2555</v>
      </c>
      <c r="I268" s="185">
        <v>61.2133</v>
      </c>
      <c r="J268" s="99" t="s">
        <v>27</v>
      </c>
      <c r="K268" s="116" t="s">
        <v>941</v>
      </c>
      <c r="L268" s="183" t="s">
        <v>29</v>
      </c>
      <c r="M268" s="177" t="s">
        <v>2556</v>
      </c>
      <c r="N268" s="172" t="s">
        <v>2682</v>
      </c>
      <c r="O268" s="172" t="s">
        <v>2683</v>
      </c>
      <c r="P268" s="117"/>
      <c r="Q268" s="119" t="s">
        <v>2684</v>
      </c>
    </row>
    <row r="269" s="68" customFormat="1" ht="22.5" spans="1:17">
      <c r="A269" s="125">
        <f t="shared" si="4"/>
        <v>264</v>
      </c>
      <c r="B269" s="175" t="s">
        <v>21</v>
      </c>
      <c r="C269" s="176" t="s">
        <v>79</v>
      </c>
      <c r="D269" s="176" t="s">
        <v>2553</v>
      </c>
      <c r="E269" s="177" t="s">
        <v>2685</v>
      </c>
      <c r="F269" s="98" t="s">
        <v>70</v>
      </c>
      <c r="G269" s="177" t="s">
        <v>2686</v>
      </c>
      <c r="H269" s="178" t="s">
        <v>2555</v>
      </c>
      <c r="I269" s="185">
        <v>52.49</v>
      </c>
      <c r="J269" s="99" t="s">
        <v>27</v>
      </c>
      <c r="K269" s="116" t="s">
        <v>941</v>
      </c>
      <c r="L269" s="183" t="s">
        <v>29</v>
      </c>
      <c r="M269" s="177" t="s">
        <v>2556</v>
      </c>
      <c r="N269" s="172" t="s">
        <v>2687</v>
      </c>
      <c r="O269" s="172" t="s">
        <v>2688</v>
      </c>
      <c r="P269" s="117"/>
      <c r="Q269" s="119" t="s">
        <v>2689</v>
      </c>
    </row>
    <row r="270" s="68" customFormat="1" ht="22.5" spans="1:17">
      <c r="A270" s="125">
        <f t="shared" si="4"/>
        <v>265</v>
      </c>
      <c r="B270" s="175" t="s">
        <v>21</v>
      </c>
      <c r="C270" s="176" t="s">
        <v>79</v>
      </c>
      <c r="D270" s="176" t="s">
        <v>2553</v>
      </c>
      <c r="E270" s="177" t="s">
        <v>679</v>
      </c>
      <c r="F270" s="98" t="s">
        <v>70</v>
      </c>
      <c r="G270" s="177" t="s">
        <v>2690</v>
      </c>
      <c r="H270" s="178" t="s">
        <v>2555</v>
      </c>
      <c r="I270" s="185">
        <v>55.8501</v>
      </c>
      <c r="J270" s="99" t="s">
        <v>27</v>
      </c>
      <c r="K270" s="116" t="s">
        <v>941</v>
      </c>
      <c r="L270" s="183" t="s">
        <v>29</v>
      </c>
      <c r="M270" s="177" t="s">
        <v>2556</v>
      </c>
      <c r="N270" s="172" t="s">
        <v>2691</v>
      </c>
      <c r="O270" s="172" t="s">
        <v>2692</v>
      </c>
      <c r="P270" s="117"/>
      <c r="Q270" s="119" t="s">
        <v>2693</v>
      </c>
    </row>
    <row r="271" s="68" customFormat="1" ht="22.5" spans="1:17">
      <c r="A271" s="125">
        <f t="shared" si="4"/>
        <v>266</v>
      </c>
      <c r="B271" s="175" t="s">
        <v>21</v>
      </c>
      <c r="C271" s="176" t="s">
        <v>79</v>
      </c>
      <c r="D271" s="176" t="s">
        <v>2553</v>
      </c>
      <c r="E271" s="177" t="s">
        <v>689</v>
      </c>
      <c r="F271" s="98" t="s">
        <v>70</v>
      </c>
      <c r="G271" s="177" t="s">
        <v>2694</v>
      </c>
      <c r="H271" s="178" t="s">
        <v>2555</v>
      </c>
      <c r="I271" s="185">
        <v>50.745</v>
      </c>
      <c r="J271" s="99" t="s">
        <v>27</v>
      </c>
      <c r="K271" s="116" t="s">
        <v>941</v>
      </c>
      <c r="L271" s="183" t="s">
        <v>29</v>
      </c>
      <c r="M271" s="177" t="s">
        <v>2556</v>
      </c>
      <c r="N271" s="172" t="s">
        <v>2695</v>
      </c>
      <c r="O271" s="172" t="s">
        <v>2696</v>
      </c>
      <c r="P271" s="117"/>
      <c r="Q271" s="119" t="s">
        <v>2697</v>
      </c>
    </row>
    <row r="272" s="68" customFormat="1" ht="22.5" spans="1:17">
      <c r="A272" s="125">
        <f t="shared" si="4"/>
        <v>267</v>
      </c>
      <c r="B272" s="175" t="s">
        <v>21</v>
      </c>
      <c r="C272" s="176" t="s">
        <v>79</v>
      </c>
      <c r="D272" s="176" t="s">
        <v>2553</v>
      </c>
      <c r="E272" s="177" t="s">
        <v>396</v>
      </c>
      <c r="F272" s="98" t="s">
        <v>70</v>
      </c>
      <c r="G272" s="177" t="s">
        <v>2698</v>
      </c>
      <c r="H272" s="178" t="s">
        <v>2555</v>
      </c>
      <c r="I272" s="185">
        <v>84.4613</v>
      </c>
      <c r="J272" s="99" t="s">
        <v>27</v>
      </c>
      <c r="K272" s="116" t="s">
        <v>941</v>
      </c>
      <c r="L272" s="183" t="s">
        <v>29</v>
      </c>
      <c r="M272" s="177" t="s">
        <v>2556</v>
      </c>
      <c r="N272" s="172" t="s">
        <v>552</v>
      </c>
      <c r="O272" s="172" t="s">
        <v>2699</v>
      </c>
      <c r="P272" s="117"/>
      <c r="Q272" s="119" t="s">
        <v>2700</v>
      </c>
    </row>
    <row r="273" s="68" customFormat="1" ht="22.5" spans="1:17">
      <c r="A273" s="125">
        <f t="shared" si="4"/>
        <v>268</v>
      </c>
      <c r="B273" s="175" t="s">
        <v>21</v>
      </c>
      <c r="C273" s="176" t="s">
        <v>79</v>
      </c>
      <c r="D273" s="176" t="s">
        <v>2553</v>
      </c>
      <c r="E273" s="177" t="s">
        <v>2701</v>
      </c>
      <c r="F273" s="98" t="s">
        <v>70</v>
      </c>
      <c r="G273" s="177" t="s">
        <v>2702</v>
      </c>
      <c r="H273" s="178" t="s">
        <v>2555</v>
      </c>
      <c r="I273" s="185">
        <v>152.3964</v>
      </c>
      <c r="J273" s="99" t="s">
        <v>27</v>
      </c>
      <c r="K273" s="116" t="s">
        <v>941</v>
      </c>
      <c r="L273" s="183" t="s">
        <v>29</v>
      </c>
      <c r="M273" s="177" t="s">
        <v>2556</v>
      </c>
      <c r="N273" s="172" t="s">
        <v>2703</v>
      </c>
      <c r="O273" s="172" t="s">
        <v>2704</v>
      </c>
      <c r="P273" s="117"/>
      <c r="Q273" s="119" t="s">
        <v>2705</v>
      </c>
    </row>
    <row r="274" s="68" customFormat="1" ht="22.5" spans="1:17">
      <c r="A274" s="125">
        <f t="shared" si="4"/>
        <v>269</v>
      </c>
      <c r="B274" s="175" t="s">
        <v>21</v>
      </c>
      <c r="C274" s="176" t="s">
        <v>79</v>
      </c>
      <c r="D274" s="176" t="s">
        <v>2553</v>
      </c>
      <c r="E274" s="177" t="s">
        <v>689</v>
      </c>
      <c r="F274" s="98" t="s">
        <v>70</v>
      </c>
      <c r="G274" s="177" t="s">
        <v>2706</v>
      </c>
      <c r="H274" s="178" t="s">
        <v>2555</v>
      </c>
      <c r="I274" s="185">
        <v>234.1073</v>
      </c>
      <c r="J274" s="99" t="s">
        <v>27</v>
      </c>
      <c r="K274" s="116" t="s">
        <v>941</v>
      </c>
      <c r="L274" s="183" t="s">
        <v>29</v>
      </c>
      <c r="M274" s="177" t="s">
        <v>2556</v>
      </c>
      <c r="N274" s="172" t="s">
        <v>2707</v>
      </c>
      <c r="O274" s="172" t="s">
        <v>2708</v>
      </c>
      <c r="P274" s="117"/>
      <c r="Q274" s="119" t="s">
        <v>2709</v>
      </c>
    </row>
    <row r="275" s="67" customFormat="1" ht="24" customHeight="1" spans="1:17">
      <c r="A275" s="91" t="s">
        <v>85</v>
      </c>
      <c r="B275" s="92" t="s">
        <v>2710</v>
      </c>
      <c r="C275" s="120"/>
      <c r="D275" s="121"/>
      <c r="E275" s="122"/>
      <c r="F275" s="123"/>
      <c r="G275" s="124"/>
      <c r="H275" s="123"/>
      <c r="I275" s="110">
        <f>SUM(I276:I395)</f>
        <v>8470</v>
      </c>
      <c r="J275" s="136"/>
      <c r="K275" s="137"/>
      <c r="L275" s="138"/>
      <c r="M275" s="124"/>
      <c r="N275" s="116"/>
      <c r="O275" s="116"/>
      <c r="P275" s="115" t="s">
        <v>2711</v>
      </c>
      <c r="Q275" s="119" t="s">
        <v>2712</v>
      </c>
    </row>
    <row r="276" s="65" customFormat="1" ht="22.5" spans="1:17">
      <c r="A276" s="98">
        <f t="shared" ref="A276:A339" si="5">ROW()-6</f>
        <v>270</v>
      </c>
      <c r="B276" s="98" t="s">
        <v>21</v>
      </c>
      <c r="C276" s="98" t="s">
        <v>22</v>
      </c>
      <c r="D276" s="98" t="s">
        <v>1016</v>
      </c>
      <c r="E276" s="99" t="s">
        <v>623</v>
      </c>
      <c r="F276" s="98" t="s">
        <v>70</v>
      </c>
      <c r="G276" s="99" t="s">
        <v>2713</v>
      </c>
      <c r="H276" s="99" t="s">
        <v>2714</v>
      </c>
      <c r="I276" s="98">
        <v>20</v>
      </c>
      <c r="J276" s="99" t="s">
        <v>27</v>
      </c>
      <c r="K276" s="116" t="s">
        <v>28</v>
      </c>
      <c r="L276" s="116" t="s">
        <v>29</v>
      </c>
      <c r="M276" s="99" t="s">
        <v>2715</v>
      </c>
      <c r="N276" s="116" t="s">
        <v>2716</v>
      </c>
      <c r="O276" s="116" t="s">
        <v>2717</v>
      </c>
      <c r="P276" s="117"/>
      <c r="Q276" s="119" t="s">
        <v>2718</v>
      </c>
    </row>
    <row r="277" s="65" customFormat="1" ht="22.5" spans="1:17">
      <c r="A277" s="98">
        <f t="shared" si="5"/>
        <v>271</v>
      </c>
      <c r="B277" s="98" t="s">
        <v>21</v>
      </c>
      <c r="C277" s="98" t="s">
        <v>22</v>
      </c>
      <c r="D277" s="98" t="s">
        <v>928</v>
      </c>
      <c r="E277" s="99" t="s">
        <v>207</v>
      </c>
      <c r="F277" s="98" t="s">
        <v>70</v>
      </c>
      <c r="G277" s="99" t="s">
        <v>2713</v>
      </c>
      <c r="H277" s="99" t="s">
        <v>2719</v>
      </c>
      <c r="I277" s="98">
        <v>20</v>
      </c>
      <c r="J277" s="99" t="s">
        <v>27</v>
      </c>
      <c r="K277" s="116" t="s">
        <v>28</v>
      </c>
      <c r="L277" s="116" t="s">
        <v>29</v>
      </c>
      <c r="M277" s="99" t="s">
        <v>2715</v>
      </c>
      <c r="N277" s="116" t="s">
        <v>2720</v>
      </c>
      <c r="O277" s="116" t="s">
        <v>2721</v>
      </c>
      <c r="P277" s="117"/>
      <c r="Q277" s="119" t="s">
        <v>2722</v>
      </c>
    </row>
    <row r="278" s="65" customFormat="1" ht="22.5" spans="1:17">
      <c r="A278" s="98">
        <f t="shared" si="5"/>
        <v>272</v>
      </c>
      <c r="B278" s="98" t="s">
        <v>21</v>
      </c>
      <c r="C278" s="98" t="s">
        <v>22</v>
      </c>
      <c r="D278" s="98" t="s">
        <v>880</v>
      </c>
      <c r="E278" s="99" t="s">
        <v>2723</v>
      </c>
      <c r="F278" s="98" t="s">
        <v>70</v>
      </c>
      <c r="G278" s="99" t="s">
        <v>2713</v>
      </c>
      <c r="H278" s="99" t="s">
        <v>2724</v>
      </c>
      <c r="I278" s="98">
        <v>20</v>
      </c>
      <c r="J278" s="99" t="s">
        <v>27</v>
      </c>
      <c r="K278" s="116" t="s">
        <v>28</v>
      </c>
      <c r="L278" s="116" t="s">
        <v>29</v>
      </c>
      <c r="M278" s="99" t="s">
        <v>2715</v>
      </c>
      <c r="N278" s="116" t="s">
        <v>2725</v>
      </c>
      <c r="O278" s="116" t="s">
        <v>2726</v>
      </c>
      <c r="P278" s="117"/>
      <c r="Q278" s="119" t="s">
        <v>2727</v>
      </c>
    </row>
    <row r="279" s="65" customFormat="1" ht="22.5" spans="1:17">
      <c r="A279" s="98">
        <f t="shared" si="5"/>
        <v>273</v>
      </c>
      <c r="B279" s="98" t="s">
        <v>21</v>
      </c>
      <c r="C279" s="98" t="s">
        <v>22</v>
      </c>
      <c r="D279" s="98" t="s">
        <v>912</v>
      </c>
      <c r="E279" s="99" t="s">
        <v>1005</v>
      </c>
      <c r="F279" s="98" t="s">
        <v>70</v>
      </c>
      <c r="G279" s="99" t="s">
        <v>2713</v>
      </c>
      <c r="H279" s="99" t="s">
        <v>2728</v>
      </c>
      <c r="I279" s="98">
        <v>20</v>
      </c>
      <c r="J279" s="99" t="s">
        <v>27</v>
      </c>
      <c r="K279" s="116" t="s">
        <v>28</v>
      </c>
      <c r="L279" s="116" t="s">
        <v>29</v>
      </c>
      <c r="M279" s="99" t="s">
        <v>2715</v>
      </c>
      <c r="N279" s="116" t="s">
        <v>2729</v>
      </c>
      <c r="O279" s="116" t="s">
        <v>2730</v>
      </c>
      <c r="P279" s="117"/>
      <c r="Q279" s="119" t="s">
        <v>2731</v>
      </c>
    </row>
    <row r="280" s="65" customFormat="1" ht="22.5" spans="1:17">
      <c r="A280" s="98">
        <f t="shared" si="5"/>
        <v>274</v>
      </c>
      <c r="B280" s="98" t="s">
        <v>21</v>
      </c>
      <c r="C280" s="98" t="s">
        <v>22</v>
      </c>
      <c r="D280" s="98" t="s">
        <v>912</v>
      </c>
      <c r="E280" s="99" t="s">
        <v>2732</v>
      </c>
      <c r="F280" s="98" t="s">
        <v>70</v>
      </c>
      <c r="G280" s="99" t="s">
        <v>2713</v>
      </c>
      <c r="H280" s="99" t="s">
        <v>2733</v>
      </c>
      <c r="I280" s="98">
        <v>20</v>
      </c>
      <c r="J280" s="99" t="s">
        <v>27</v>
      </c>
      <c r="K280" s="116" t="s">
        <v>28</v>
      </c>
      <c r="L280" s="116" t="s">
        <v>29</v>
      </c>
      <c r="M280" s="99" t="s">
        <v>2715</v>
      </c>
      <c r="N280" s="116" t="s">
        <v>2734</v>
      </c>
      <c r="O280" s="116" t="s">
        <v>2735</v>
      </c>
      <c r="P280" s="117"/>
      <c r="Q280" s="119" t="s">
        <v>2736</v>
      </c>
    </row>
    <row r="281" s="65" customFormat="1" ht="22.5" spans="1:17">
      <c r="A281" s="98">
        <f t="shared" si="5"/>
        <v>275</v>
      </c>
      <c r="B281" s="98" t="s">
        <v>21</v>
      </c>
      <c r="C281" s="98" t="s">
        <v>22</v>
      </c>
      <c r="D281" s="98" t="s">
        <v>1176</v>
      </c>
      <c r="E281" s="99" t="s">
        <v>2737</v>
      </c>
      <c r="F281" s="98" t="s">
        <v>70</v>
      </c>
      <c r="G281" s="99" t="s">
        <v>2713</v>
      </c>
      <c r="H281" s="99" t="s">
        <v>2738</v>
      </c>
      <c r="I281" s="98">
        <v>20</v>
      </c>
      <c r="J281" s="99" t="s">
        <v>27</v>
      </c>
      <c r="K281" s="116" t="s">
        <v>28</v>
      </c>
      <c r="L281" s="116" t="s">
        <v>29</v>
      </c>
      <c r="M281" s="99" t="s">
        <v>2715</v>
      </c>
      <c r="N281" s="116" t="s">
        <v>2739</v>
      </c>
      <c r="O281" s="116" t="s">
        <v>2740</v>
      </c>
      <c r="P281" s="117"/>
      <c r="Q281" s="119" t="s">
        <v>2741</v>
      </c>
    </row>
    <row r="282" s="65" customFormat="1" ht="22.5" spans="1:17">
      <c r="A282" s="98">
        <f t="shared" si="5"/>
        <v>276</v>
      </c>
      <c r="B282" s="98" t="s">
        <v>21</v>
      </c>
      <c r="C282" s="98" t="s">
        <v>22</v>
      </c>
      <c r="D282" s="98" t="s">
        <v>2742</v>
      </c>
      <c r="E282" s="99" t="s">
        <v>686</v>
      </c>
      <c r="F282" s="98" t="s">
        <v>70</v>
      </c>
      <c r="G282" s="99" t="s">
        <v>2713</v>
      </c>
      <c r="H282" s="99" t="s">
        <v>2743</v>
      </c>
      <c r="I282" s="98">
        <v>20</v>
      </c>
      <c r="J282" s="99" t="s">
        <v>27</v>
      </c>
      <c r="K282" s="116" t="s">
        <v>28</v>
      </c>
      <c r="L282" s="116" t="s">
        <v>29</v>
      </c>
      <c r="M282" s="99" t="s">
        <v>2715</v>
      </c>
      <c r="N282" s="116" t="s">
        <v>2744</v>
      </c>
      <c r="O282" s="116" t="s">
        <v>2745</v>
      </c>
      <c r="P282" s="117"/>
      <c r="Q282" s="119" t="s">
        <v>2746</v>
      </c>
    </row>
    <row r="283" s="65" customFormat="1" ht="22.5" spans="1:17">
      <c r="A283" s="98">
        <f t="shared" si="5"/>
        <v>277</v>
      </c>
      <c r="B283" s="98" t="s">
        <v>21</v>
      </c>
      <c r="C283" s="98" t="s">
        <v>22</v>
      </c>
      <c r="D283" s="98" t="s">
        <v>1092</v>
      </c>
      <c r="E283" s="99" t="s">
        <v>411</v>
      </c>
      <c r="F283" s="98" t="s">
        <v>70</v>
      </c>
      <c r="G283" s="99" t="s">
        <v>2713</v>
      </c>
      <c r="H283" s="99" t="s">
        <v>2747</v>
      </c>
      <c r="I283" s="98">
        <v>20</v>
      </c>
      <c r="J283" s="99" t="s">
        <v>27</v>
      </c>
      <c r="K283" s="116" t="s">
        <v>28</v>
      </c>
      <c r="L283" s="116" t="s">
        <v>29</v>
      </c>
      <c r="M283" s="99" t="s">
        <v>2715</v>
      </c>
      <c r="N283" s="116" t="s">
        <v>2748</v>
      </c>
      <c r="O283" s="116" t="s">
        <v>2749</v>
      </c>
      <c r="P283" s="117"/>
      <c r="Q283" s="119" t="s">
        <v>2750</v>
      </c>
    </row>
    <row r="284" s="65" customFormat="1" ht="22.5" spans="1:17">
      <c r="A284" s="98">
        <f t="shared" si="5"/>
        <v>278</v>
      </c>
      <c r="B284" s="98" t="s">
        <v>21</v>
      </c>
      <c r="C284" s="98" t="s">
        <v>22</v>
      </c>
      <c r="D284" s="98" t="s">
        <v>1046</v>
      </c>
      <c r="E284" s="99" t="s">
        <v>803</v>
      </c>
      <c r="F284" s="98" t="s">
        <v>70</v>
      </c>
      <c r="G284" s="99" t="s">
        <v>2713</v>
      </c>
      <c r="H284" s="99" t="s">
        <v>2751</v>
      </c>
      <c r="I284" s="98">
        <v>20</v>
      </c>
      <c r="J284" s="99" t="s">
        <v>27</v>
      </c>
      <c r="K284" s="116" t="s">
        <v>28</v>
      </c>
      <c r="L284" s="116" t="s">
        <v>29</v>
      </c>
      <c r="M284" s="99" t="s">
        <v>2715</v>
      </c>
      <c r="N284" s="116" t="s">
        <v>2752</v>
      </c>
      <c r="O284" s="116" t="s">
        <v>2753</v>
      </c>
      <c r="P284" s="117"/>
      <c r="Q284" s="119" t="s">
        <v>2754</v>
      </c>
    </row>
    <row r="285" s="65" customFormat="1" ht="22.5" spans="1:17">
      <c r="A285" s="98">
        <f t="shared" si="5"/>
        <v>279</v>
      </c>
      <c r="B285" s="98" t="s">
        <v>21</v>
      </c>
      <c r="C285" s="98" t="s">
        <v>22</v>
      </c>
      <c r="D285" s="98" t="s">
        <v>937</v>
      </c>
      <c r="E285" s="99" t="s">
        <v>1552</v>
      </c>
      <c r="F285" s="98" t="s">
        <v>70</v>
      </c>
      <c r="G285" s="99" t="s">
        <v>2713</v>
      </c>
      <c r="H285" s="99" t="s">
        <v>2755</v>
      </c>
      <c r="I285" s="98">
        <v>20</v>
      </c>
      <c r="J285" s="99" t="s">
        <v>27</v>
      </c>
      <c r="K285" s="116" t="s">
        <v>28</v>
      </c>
      <c r="L285" s="116" t="s">
        <v>29</v>
      </c>
      <c r="M285" s="99" t="s">
        <v>2715</v>
      </c>
      <c r="N285" s="116" t="s">
        <v>2756</v>
      </c>
      <c r="O285" s="116" t="s">
        <v>2757</v>
      </c>
      <c r="P285" s="117"/>
      <c r="Q285" s="119" t="s">
        <v>2758</v>
      </c>
    </row>
    <row r="286" s="65" customFormat="1" ht="22.5" spans="1:17">
      <c r="A286" s="98">
        <f t="shared" si="5"/>
        <v>280</v>
      </c>
      <c r="B286" s="98" t="s">
        <v>21</v>
      </c>
      <c r="C286" s="98" t="s">
        <v>22</v>
      </c>
      <c r="D286" s="98" t="s">
        <v>1611</v>
      </c>
      <c r="E286" s="99" t="s">
        <v>2759</v>
      </c>
      <c r="F286" s="98" t="s">
        <v>70</v>
      </c>
      <c r="G286" s="99" t="s">
        <v>2713</v>
      </c>
      <c r="H286" s="99" t="s">
        <v>2760</v>
      </c>
      <c r="I286" s="98">
        <v>20</v>
      </c>
      <c r="J286" s="99" t="s">
        <v>27</v>
      </c>
      <c r="K286" s="116" t="s">
        <v>28</v>
      </c>
      <c r="L286" s="116" t="s">
        <v>29</v>
      </c>
      <c r="M286" s="99" t="s">
        <v>2715</v>
      </c>
      <c r="N286" s="116" t="s">
        <v>2761</v>
      </c>
      <c r="O286" s="116" t="s">
        <v>2762</v>
      </c>
      <c r="P286" s="117"/>
      <c r="Q286" s="119" t="s">
        <v>2763</v>
      </c>
    </row>
    <row r="287" s="65" customFormat="1" ht="22.5" spans="1:17">
      <c r="A287" s="98">
        <f t="shared" si="5"/>
        <v>281</v>
      </c>
      <c r="B287" s="98" t="s">
        <v>21</v>
      </c>
      <c r="C287" s="98" t="s">
        <v>22</v>
      </c>
      <c r="D287" s="98" t="s">
        <v>1160</v>
      </c>
      <c r="E287" s="99" t="s">
        <v>864</v>
      </c>
      <c r="F287" s="98" t="s">
        <v>70</v>
      </c>
      <c r="G287" s="99" t="s">
        <v>2713</v>
      </c>
      <c r="H287" s="99" t="s">
        <v>2764</v>
      </c>
      <c r="I287" s="98">
        <v>20</v>
      </c>
      <c r="J287" s="99" t="s">
        <v>27</v>
      </c>
      <c r="K287" s="116" t="s">
        <v>28</v>
      </c>
      <c r="L287" s="116" t="s">
        <v>29</v>
      </c>
      <c r="M287" s="99" t="s">
        <v>2715</v>
      </c>
      <c r="N287" s="116" t="s">
        <v>2765</v>
      </c>
      <c r="O287" s="116" t="s">
        <v>2766</v>
      </c>
      <c r="P287" s="117"/>
      <c r="Q287" s="119" t="s">
        <v>2767</v>
      </c>
    </row>
    <row r="288" s="65" customFormat="1" ht="22.5" spans="1:17">
      <c r="A288" s="98">
        <f t="shared" si="5"/>
        <v>282</v>
      </c>
      <c r="B288" s="98" t="s">
        <v>21</v>
      </c>
      <c r="C288" s="98" t="s">
        <v>22</v>
      </c>
      <c r="D288" s="98" t="s">
        <v>1059</v>
      </c>
      <c r="E288" s="99" t="s">
        <v>1165</v>
      </c>
      <c r="F288" s="98" t="s">
        <v>70</v>
      </c>
      <c r="G288" s="99" t="s">
        <v>2713</v>
      </c>
      <c r="H288" s="99" t="s">
        <v>2768</v>
      </c>
      <c r="I288" s="98">
        <v>20</v>
      </c>
      <c r="J288" s="99" t="s">
        <v>27</v>
      </c>
      <c r="K288" s="116" t="s">
        <v>28</v>
      </c>
      <c r="L288" s="116" t="s">
        <v>29</v>
      </c>
      <c r="M288" s="99" t="s">
        <v>2715</v>
      </c>
      <c r="N288" s="116" t="s">
        <v>2769</v>
      </c>
      <c r="O288" s="116" t="s">
        <v>2770</v>
      </c>
      <c r="P288" s="117"/>
      <c r="Q288" s="119" t="s">
        <v>2771</v>
      </c>
    </row>
    <row r="289" s="65" customFormat="1" ht="22.5" spans="1:17">
      <c r="A289" s="98">
        <f t="shared" si="5"/>
        <v>283</v>
      </c>
      <c r="B289" s="98" t="s">
        <v>21</v>
      </c>
      <c r="C289" s="98" t="s">
        <v>22</v>
      </c>
      <c r="D289" s="98" t="s">
        <v>928</v>
      </c>
      <c r="E289" s="99" t="s">
        <v>518</v>
      </c>
      <c r="F289" s="98" t="s">
        <v>70</v>
      </c>
      <c r="G289" s="99" t="s">
        <v>2713</v>
      </c>
      <c r="H289" s="99" t="s">
        <v>2772</v>
      </c>
      <c r="I289" s="98">
        <v>20</v>
      </c>
      <c r="J289" s="99" t="s">
        <v>27</v>
      </c>
      <c r="K289" s="116" t="s">
        <v>28</v>
      </c>
      <c r="L289" s="116" t="s">
        <v>29</v>
      </c>
      <c r="M289" s="99" t="s">
        <v>2715</v>
      </c>
      <c r="N289" s="116" t="s">
        <v>2773</v>
      </c>
      <c r="O289" s="116" t="s">
        <v>2774</v>
      </c>
      <c r="P289" s="117"/>
      <c r="Q289" s="119" t="s">
        <v>2775</v>
      </c>
    </row>
    <row r="290" s="65" customFormat="1" ht="22.5" spans="1:17">
      <c r="A290" s="98">
        <f t="shared" si="5"/>
        <v>284</v>
      </c>
      <c r="B290" s="98" t="s">
        <v>21</v>
      </c>
      <c r="C290" s="98" t="s">
        <v>22</v>
      </c>
      <c r="D290" s="98" t="s">
        <v>1022</v>
      </c>
      <c r="E290" s="99" t="s">
        <v>2776</v>
      </c>
      <c r="F290" s="98" t="s">
        <v>70</v>
      </c>
      <c r="G290" s="99" t="s">
        <v>2713</v>
      </c>
      <c r="H290" s="99" t="s">
        <v>2777</v>
      </c>
      <c r="I290" s="98">
        <v>20</v>
      </c>
      <c r="J290" s="99" t="s">
        <v>27</v>
      </c>
      <c r="K290" s="116" t="s">
        <v>28</v>
      </c>
      <c r="L290" s="116" t="s">
        <v>29</v>
      </c>
      <c r="M290" s="99" t="s">
        <v>2715</v>
      </c>
      <c r="N290" s="116" t="s">
        <v>2778</v>
      </c>
      <c r="O290" s="116" t="s">
        <v>2779</v>
      </c>
      <c r="P290" s="117"/>
      <c r="Q290" s="119" t="s">
        <v>2780</v>
      </c>
    </row>
    <row r="291" s="65" customFormat="1" ht="22.5" spans="1:17">
      <c r="A291" s="98">
        <f t="shared" si="5"/>
        <v>285</v>
      </c>
      <c r="B291" s="98" t="s">
        <v>21</v>
      </c>
      <c r="C291" s="98" t="s">
        <v>22</v>
      </c>
      <c r="D291" s="98" t="s">
        <v>1562</v>
      </c>
      <c r="E291" s="99" t="s">
        <v>1586</v>
      </c>
      <c r="F291" s="98" t="s">
        <v>70</v>
      </c>
      <c r="G291" s="99" t="s">
        <v>2713</v>
      </c>
      <c r="H291" s="99" t="s">
        <v>2781</v>
      </c>
      <c r="I291" s="98">
        <v>20</v>
      </c>
      <c r="J291" s="99" t="s">
        <v>27</v>
      </c>
      <c r="K291" s="116" t="s">
        <v>28</v>
      </c>
      <c r="L291" s="116" t="s">
        <v>29</v>
      </c>
      <c r="M291" s="99" t="s">
        <v>2715</v>
      </c>
      <c r="N291" s="116" t="s">
        <v>2782</v>
      </c>
      <c r="O291" s="116" t="s">
        <v>2783</v>
      </c>
      <c r="P291" s="117"/>
      <c r="Q291" s="119" t="s">
        <v>2784</v>
      </c>
    </row>
    <row r="292" s="65" customFormat="1" ht="42" spans="1:17">
      <c r="A292" s="98">
        <f t="shared" si="5"/>
        <v>286</v>
      </c>
      <c r="B292" s="98" t="s">
        <v>21</v>
      </c>
      <c r="C292" s="98" t="s">
        <v>22</v>
      </c>
      <c r="D292" s="98" t="s">
        <v>1160</v>
      </c>
      <c r="E292" s="99" t="s">
        <v>1160</v>
      </c>
      <c r="F292" s="98" t="s">
        <v>70</v>
      </c>
      <c r="G292" s="99" t="s">
        <v>2785</v>
      </c>
      <c r="H292" s="179" t="s">
        <v>2786</v>
      </c>
      <c r="I292" s="98">
        <v>264</v>
      </c>
      <c r="J292" s="99" t="s">
        <v>27</v>
      </c>
      <c r="K292" s="116" t="s">
        <v>28</v>
      </c>
      <c r="L292" s="116" t="s">
        <v>29</v>
      </c>
      <c r="M292" s="99" t="s">
        <v>2787</v>
      </c>
      <c r="N292" s="116" t="s">
        <v>2788</v>
      </c>
      <c r="O292" s="180" t="s">
        <v>2788</v>
      </c>
      <c r="P292" s="117"/>
      <c r="Q292" s="119" t="s">
        <v>2789</v>
      </c>
    </row>
    <row r="293" s="65" customFormat="1" ht="42" spans="1:17">
      <c r="A293" s="98">
        <f t="shared" si="5"/>
        <v>287</v>
      </c>
      <c r="B293" s="98" t="s">
        <v>21</v>
      </c>
      <c r="C293" s="98" t="s">
        <v>22</v>
      </c>
      <c r="D293" s="98" t="s">
        <v>1562</v>
      </c>
      <c r="E293" s="99" t="s">
        <v>1562</v>
      </c>
      <c r="F293" s="98" t="s">
        <v>70</v>
      </c>
      <c r="G293" s="99" t="s">
        <v>2785</v>
      </c>
      <c r="H293" s="179" t="s">
        <v>2790</v>
      </c>
      <c r="I293" s="98">
        <v>264</v>
      </c>
      <c r="J293" s="99" t="s">
        <v>27</v>
      </c>
      <c r="K293" s="116" t="s">
        <v>28</v>
      </c>
      <c r="L293" s="116" t="s">
        <v>29</v>
      </c>
      <c r="M293" s="99" t="s">
        <v>2787</v>
      </c>
      <c r="N293" s="116" t="s">
        <v>2788</v>
      </c>
      <c r="O293" s="180" t="s">
        <v>2788</v>
      </c>
      <c r="P293" s="117"/>
      <c r="Q293" s="119" t="s">
        <v>2791</v>
      </c>
    </row>
    <row r="294" s="65" customFormat="1" ht="42" spans="1:17">
      <c r="A294" s="98">
        <f t="shared" si="5"/>
        <v>288</v>
      </c>
      <c r="B294" s="98" t="s">
        <v>21</v>
      </c>
      <c r="C294" s="98" t="s">
        <v>22</v>
      </c>
      <c r="D294" s="98" t="s">
        <v>1016</v>
      </c>
      <c r="E294" s="99" t="s">
        <v>1016</v>
      </c>
      <c r="F294" s="98" t="s">
        <v>70</v>
      </c>
      <c r="G294" s="99" t="s">
        <v>2785</v>
      </c>
      <c r="H294" s="179" t="s">
        <v>2792</v>
      </c>
      <c r="I294" s="98">
        <v>132</v>
      </c>
      <c r="J294" s="99" t="s">
        <v>27</v>
      </c>
      <c r="K294" s="116" t="s">
        <v>28</v>
      </c>
      <c r="L294" s="116" t="s">
        <v>29</v>
      </c>
      <c r="M294" s="99" t="s">
        <v>2787</v>
      </c>
      <c r="N294" s="116" t="s">
        <v>2793</v>
      </c>
      <c r="O294" s="180" t="s">
        <v>2793</v>
      </c>
      <c r="P294" s="117"/>
      <c r="Q294" s="119" t="s">
        <v>2794</v>
      </c>
    </row>
    <row r="295" s="65" customFormat="1" ht="42" spans="1:17">
      <c r="A295" s="98">
        <f t="shared" si="5"/>
        <v>289</v>
      </c>
      <c r="B295" s="98" t="s">
        <v>21</v>
      </c>
      <c r="C295" s="98" t="s">
        <v>22</v>
      </c>
      <c r="D295" s="98" t="s">
        <v>1592</v>
      </c>
      <c r="E295" s="99" t="s">
        <v>1592</v>
      </c>
      <c r="F295" s="98" t="s">
        <v>70</v>
      </c>
      <c r="G295" s="99" t="s">
        <v>2785</v>
      </c>
      <c r="H295" s="179" t="s">
        <v>2795</v>
      </c>
      <c r="I295" s="98">
        <v>264</v>
      </c>
      <c r="J295" s="99" t="s">
        <v>27</v>
      </c>
      <c r="K295" s="116" t="s">
        <v>28</v>
      </c>
      <c r="L295" s="116" t="s">
        <v>29</v>
      </c>
      <c r="M295" s="99" t="s">
        <v>2787</v>
      </c>
      <c r="N295" s="116" t="s">
        <v>2788</v>
      </c>
      <c r="O295" s="180" t="s">
        <v>2788</v>
      </c>
      <c r="P295" s="117"/>
      <c r="Q295" s="119" t="s">
        <v>2796</v>
      </c>
    </row>
    <row r="296" s="65" customFormat="1" ht="42" spans="1:17">
      <c r="A296" s="98">
        <f t="shared" si="5"/>
        <v>290</v>
      </c>
      <c r="B296" s="98" t="s">
        <v>21</v>
      </c>
      <c r="C296" s="98" t="s">
        <v>22</v>
      </c>
      <c r="D296" s="98" t="s">
        <v>899</v>
      </c>
      <c r="E296" s="99" t="s">
        <v>899</v>
      </c>
      <c r="F296" s="98" t="s">
        <v>70</v>
      </c>
      <c r="G296" s="99" t="s">
        <v>2785</v>
      </c>
      <c r="H296" s="179" t="s">
        <v>2797</v>
      </c>
      <c r="I296" s="98">
        <v>330</v>
      </c>
      <c r="J296" s="99" t="s">
        <v>27</v>
      </c>
      <c r="K296" s="116" t="s">
        <v>28</v>
      </c>
      <c r="L296" s="116" t="s">
        <v>29</v>
      </c>
      <c r="M296" s="99" t="s">
        <v>2787</v>
      </c>
      <c r="N296" s="116" t="s">
        <v>2798</v>
      </c>
      <c r="O296" s="180" t="s">
        <v>2798</v>
      </c>
      <c r="P296" s="117"/>
      <c r="Q296" s="119" t="s">
        <v>2799</v>
      </c>
    </row>
    <row r="297" s="65" customFormat="1" ht="42" spans="1:17">
      <c r="A297" s="98">
        <f t="shared" si="5"/>
        <v>291</v>
      </c>
      <c r="B297" s="98" t="s">
        <v>21</v>
      </c>
      <c r="C297" s="98" t="s">
        <v>22</v>
      </c>
      <c r="D297" s="98" t="s">
        <v>912</v>
      </c>
      <c r="E297" s="99" t="s">
        <v>912</v>
      </c>
      <c r="F297" s="98" t="s">
        <v>70</v>
      </c>
      <c r="G297" s="99" t="s">
        <v>2785</v>
      </c>
      <c r="H297" s="179" t="s">
        <v>2800</v>
      </c>
      <c r="I297" s="98">
        <v>440</v>
      </c>
      <c r="J297" s="99" t="s">
        <v>27</v>
      </c>
      <c r="K297" s="116" t="s">
        <v>28</v>
      </c>
      <c r="L297" s="116" t="s">
        <v>29</v>
      </c>
      <c r="M297" s="99" t="s">
        <v>2787</v>
      </c>
      <c r="N297" s="116" t="s">
        <v>2801</v>
      </c>
      <c r="O297" s="180" t="s">
        <v>2801</v>
      </c>
      <c r="P297" s="117"/>
      <c r="Q297" s="119" t="s">
        <v>2802</v>
      </c>
    </row>
    <row r="298" s="65" customFormat="1" ht="42" spans="1:17">
      <c r="A298" s="98">
        <f t="shared" si="5"/>
        <v>292</v>
      </c>
      <c r="B298" s="98" t="s">
        <v>21</v>
      </c>
      <c r="C298" s="98" t="s">
        <v>22</v>
      </c>
      <c r="D298" s="98" t="s">
        <v>1112</v>
      </c>
      <c r="E298" s="99" t="s">
        <v>1112</v>
      </c>
      <c r="F298" s="98" t="s">
        <v>70</v>
      </c>
      <c r="G298" s="99" t="s">
        <v>2785</v>
      </c>
      <c r="H298" s="179" t="s">
        <v>2803</v>
      </c>
      <c r="I298" s="98">
        <v>396</v>
      </c>
      <c r="J298" s="99" t="s">
        <v>27</v>
      </c>
      <c r="K298" s="116" t="s">
        <v>28</v>
      </c>
      <c r="L298" s="116" t="s">
        <v>29</v>
      </c>
      <c r="M298" s="99" t="s">
        <v>2787</v>
      </c>
      <c r="N298" s="116" t="s">
        <v>2804</v>
      </c>
      <c r="O298" s="180" t="s">
        <v>2804</v>
      </c>
      <c r="P298" s="117"/>
      <c r="Q298" s="119" t="s">
        <v>2805</v>
      </c>
    </row>
    <row r="299" s="65" customFormat="1" ht="42" spans="1:17">
      <c r="A299" s="98">
        <f t="shared" si="5"/>
        <v>293</v>
      </c>
      <c r="B299" s="98" t="s">
        <v>21</v>
      </c>
      <c r="C299" s="98" t="s">
        <v>22</v>
      </c>
      <c r="D299" s="98" t="s">
        <v>905</v>
      </c>
      <c r="E299" s="99" t="s">
        <v>905</v>
      </c>
      <c r="F299" s="98" t="s">
        <v>70</v>
      </c>
      <c r="G299" s="99" t="s">
        <v>2785</v>
      </c>
      <c r="H299" s="179" t="s">
        <v>2806</v>
      </c>
      <c r="I299" s="98">
        <v>220</v>
      </c>
      <c r="J299" s="99" t="s">
        <v>27</v>
      </c>
      <c r="K299" s="116" t="s">
        <v>28</v>
      </c>
      <c r="L299" s="116" t="s">
        <v>29</v>
      </c>
      <c r="M299" s="99" t="s">
        <v>2787</v>
      </c>
      <c r="N299" s="116" t="s">
        <v>2807</v>
      </c>
      <c r="O299" s="180" t="s">
        <v>2807</v>
      </c>
      <c r="P299" s="117"/>
      <c r="Q299" s="119" t="s">
        <v>2808</v>
      </c>
    </row>
    <row r="300" s="65" customFormat="1" ht="42" spans="1:17">
      <c r="A300" s="98">
        <f t="shared" si="5"/>
        <v>294</v>
      </c>
      <c r="B300" s="98" t="s">
        <v>21</v>
      </c>
      <c r="C300" s="98" t="s">
        <v>22</v>
      </c>
      <c r="D300" s="98" t="s">
        <v>937</v>
      </c>
      <c r="E300" s="99" t="s">
        <v>937</v>
      </c>
      <c r="F300" s="98" t="s">
        <v>70</v>
      </c>
      <c r="G300" s="99" t="s">
        <v>2785</v>
      </c>
      <c r="H300" s="179" t="s">
        <v>2809</v>
      </c>
      <c r="I300" s="98">
        <v>264</v>
      </c>
      <c r="J300" s="99" t="s">
        <v>27</v>
      </c>
      <c r="K300" s="116" t="s">
        <v>28</v>
      </c>
      <c r="L300" s="116" t="s">
        <v>29</v>
      </c>
      <c r="M300" s="99" t="s">
        <v>2787</v>
      </c>
      <c r="N300" s="116" t="s">
        <v>2788</v>
      </c>
      <c r="O300" s="180" t="s">
        <v>2788</v>
      </c>
      <c r="P300" s="117"/>
      <c r="Q300" s="119" t="s">
        <v>2810</v>
      </c>
    </row>
    <row r="301" s="65" customFormat="1" ht="42" spans="1:17">
      <c r="A301" s="98">
        <f t="shared" si="5"/>
        <v>295</v>
      </c>
      <c r="B301" s="98" t="s">
        <v>21</v>
      </c>
      <c r="C301" s="98" t="s">
        <v>22</v>
      </c>
      <c r="D301" s="98" t="s">
        <v>928</v>
      </c>
      <c r="E301" s="99" t="s">
        <v>928</v>
      </c>
      <c r="F301" s="98" t="s">
        <v>70</v>
      </c>
      <c r="G301" s="99" t="s">
        <v>2785</v>
      </c>
      <c r="H301" s="179" t="s">
        <v>2811</v>
      </c>
      <c r="I301" s="98">
        <v>220</v>
      </c>
      <c r="J301" s="99" t="s">
        <v>27</v>
      </c>
      <c r="K301" s="116" t="s">
        <v>28</v>
      </c>
      <c r="L301" s="116" t="s">
        <v>29</v>
      </c>
      <c r="M301" s="99" t="s">
        <v>2787</v>
      </c>
      <c r="N301" s="116" t="s">
        <v>2807</v>
      </c>
      <c r="O301" s="180" t="s">
        <v>2807</v>
      </c>
      <c r="P301" s="117"/>
      <c r="Q301" s="119" t="s">
        <v>2812</v>
      </c>
    </row>
    <row r="302" s="65" customFormat="1" ht="42" spans="1:17">
      <c r="A302" s="98">
        <f t="shared" si="5"/>
        <v>296</v>
      </c>
      <c r="B302" s="98" t="s">
        <v>21</v>
      </c>
      <c r="C302" s="98" t="s">
        <v>22</v>
      </c>
      <c r="D302" s="98" t="s">
        <v>966</v>
      </c>
      <c r="E302" s="99" t="s">
        <v>966</v>
      </c>
      <c r="F302" s="98" t="s">
        <v>70</v>
      </c>
      <c r="G302" s="99" t="s">
        <v>2785</v>
      </c>
      <c r="H302" s="179" t="s">
        <v>2813</v>
      </c>
      <c r="I302" s="98">
        <v>242</v>
      </c>
      <c r="J302" s="99" t="s">
        <v>27</v>
      </c>
      <c r="K302" s="116" t="s">
        <v>28</v>
      </c>
      <c r="L302" s="116" t="s">
        <v>29</v>
      </c>
      <c r="M302" s="99" t="s">
        <v>2787</v>
      </c>
      <c r="N302" s="116" t="s">
        <v>2814</v>
      </c>
      <c r="O302" s="180" t="s">
        <v>2814</v>
      </c>
      <c r="P302" s="117"/>
      <c r="Q302" s="119" t="s">
        <v>2815</v>
      </c>
    </row>
    <row r="303" s="65" customFormat="1" ht="42" spans="1:17">
      <c r="A303" s="98">
        <f t="shared" si="5"/>
        <v>297</v>
      </c>
      <c r="B303" s="98" t="s">
        <v>21</v>
      </c>
      <c r="C303" s="98" t="s">
        <v>22</v>
      </c>
      <c r="D303" s="98" t="s">
        <v>880</v>
      </c>
      <c r="E303" s="99" t="s">
        <v>880</v>
      </c>
      <c r="F303" s="98" t="s">
        <v>70</v>
      </c>
      <c r="G303" s="99" t="s">
        <v>2785</v>
      </c>
      <c r="H303" s="179" t="s">
        <v>2816</v>
      </c>
      <c r="I303" s="98">
        <v>330</v>
      </c>
      <c r="J303" s="99" t="s">
        <v>27</v>
      </c>
      <c r="K303" s="116" t="s">
        <v>28</v>
      </c>
      <c r="L303" s="116" t="s">
        <v>29</v>
      </c>
      <c r="M303" s="99" t="s">
        <v>2787</v>
      </c>
      <c r="N303" s="116" t="s">
        <v>2798</v>
      </c>
      <c r="O303" s="180" t="s">
        <v>2798</v>
      </c>
      <c r="P303" s="117"/>
      <c r="Q303" s="119" t="s">
        <v>2817</v>
      </c>
    </row>
    <row r="304" s="65" customFormat="1" ht="42" spans="1:17">
      <c r="A304" s="98">
        <f t="shared" si="5"/>
        <v>298</v>
      </c>
      <c r="B304" s="98" t="s">
        <v>21</v>
      </c>
      <c r="C304" s="98" t="s">
        <v>22</v>
      </c>
      <c r="D304" s="98" t="s">
        <v>1059</v>
      </c>
      <c r="E304" s="99" t="s">
        <v>1059</v>
      </c>
      <c r="F304" s="98" t="s">
        <v>70</v>
      </c>
      <c r="G304" s="99" t="s">
        <v>2785</v>
      </c>
      <c r="H304" s="179" t="s">
        <v>2818</v>
      </c>
      <c r="I304" s="98">
        <v>330</v>
      </c>
      <c r="J304" s="99" t="s">
        <v>27</v>
      </c>
      <c r="K304" s="116" t="s">
        <v>28</v>
      </c>
      <c r="L304" s="116" t="s">
        <v>29</v>
      </c>
      <c r="M304" s="99" t="s">
        <v>2787</v>
      </c>
      <c r="N304" s="116" t="s">
        <v>2798</v>
      </c>
      <c r="O304" s="180" t="s">
        <v>2798</v>
      </c>
      <c r="P304" s="117"/>
      <c r="Q304" s="119" t="s">
        <v>2819</v>
      </c>
    </row>
    <row r="305" s="65" customFormat="1" ht="42" spans="1:17">
      <c r="A305" s="98">
        <f t="shared" si="5"/>
        <v>299</v>
      </c>
      <c r="B305" s="98" t="s">
        <v>21</v>
      </c>
      <c r="C305" s="98" t="s">
        <v>22</v>
      </c>
      <c r="D305" s="98" t="s">
        <v>1022</v>
      </c>
      <c r="E305" s="99" t="s">
        <v>1022</v>
      </c>
      <c r="F305" s="98" t="s">
        <v>70</v>
      </c>
      <c r="G305" s="99" t="s">
        <v>2785</v>
      </c>
      <c r="H305" s="179" t="s">
        <v>2820</v>
      </c>
      <c r="I305" s="98">
        <v>264</v>
      </c>
      <c r="J305" s="99" t="s">
        <v>27</v>
      </c>
      <c r="K305" s="116" t="s">
        <v>28</v>
      </c>
      <c r="L305" s="116" t="s">
        <v>29</v>
      </c>
      <c r="M305" s="99" t="s">
        <v>2787</v>
      </c>
      <c r="N305" s="116" t="s">
        <v>2788</v>
      </c>
      <c r="O305" s="180" t="s">
        <v>2788</v>
      </c>
      <c r="P305" s="117"/>
      <c r="Q305" s="119" t="s">
        <v>2821</v>
      </c>
    </row>
    <row r="306" s="65" customFormat="1" ht="42" spans="1:17">
      <c r="A306" s="98">
        <f t="shared" si="5"/>
        <v>300</v>
      </c>
      <c r="B306" s="98" t="s">
        <v>21</v>
      </c>
      <c r="C306" s="98" t="s">
        <v>22</v>
      </c>
      <c r="D306" s="98" t="s">
        <v>1046</v>
      </c>
      <c r="E306" s="99" t="s">
        <v>1046</v>
      </c>
      <c r="F306" s="98" t="s">
        <v>70</v>
      </c>
      <c r="G306" s="99" t="s">
        <v>2785</v>
      </c>
      <c r="H306" s="179" t="s">
        <v>2822</v>
      </c>
      <c r="I306" s="98">
        <v>220</v>
      </c>
      <c r="J306" s="99" t="s">
        <v>27</v>
      </c>
      <c r="K306" s="116" t="s">
        <v>28</v>
      </c>
      <c r="L306" s="116" t="s">
        <v>29</v>
      </c>
      <c r="M306" s="99" t="s">
        <v>2787</v>
      </c>
      <c r="N306" s="116" t="s">
        <v>2807</v>
      </c>
      <c r="O306" s="180" t="s">
        <v>2807</v>
      </c>
      <c r="P306" s="117"/>
      <c r="Q306" s="119" t="s">
        <v>2823</v>
      </c>
    </row>
    <row r="307" s="65" customFormat="1" ht="42" spans="1:17">
      <c r="A307" s="98">
        <f t="shared" si="5"/>
        <v>301</v>
      </c>
      <c r="B307" s="98" t="s">
        <v>21</v>
      </c>
      <c r="C307" s="98" t="s">
        <v>22</v>
      </c>
      <c r="D307" s="98" t="s">
        <v>1053</v>
      </c>
      <c r="E307" s="99" t="s">
        <v>1053</v>
      </c>
      <c r="F307" s="98" t="s">
        <v>70</v>
      </c>
      <c r="G307" s="99" t="s">
        <v>2785</v>
      </c>
      <c r="H307" s="179" t="s">
        <v>2824</v>
      </c>
      <c r="I307" s="98">
        <v>132</v>
      </c>
      <c r="J307" s="99" t="s">
        <v>27</v>
      </c>
      <c r="K307" s="116" t="s">
        <v>28</v>
      </c>
      <c r="L307" s="116" t="s">
        <v>29</v>
      </c>
      <c r="M307" s="99" t="s">
        <v>2787</v>
      </c>
      <c r="N307" s="116" t="s">
        <v>2793</v>
      </c>
      <c r="O307" s="180" t="s">
        <v>2793</v>
      </c>
      <c r="P307" s="117"/>
      <c r="Q307" s="119" t="s">
        <v>2825</v>
      </c>
    </row>
    <row r="308" s="65" customFormat="1" ht="42" spans="1:17">
      <c r="A308" s="98">
        <f t="shared" si="5"/>
        <v>302</v>
      </c>
      <c r="B308" s="98" t="s">
        <v>21</v>
      </c>
      <c r="C308" s="98" t="s">
        <v>22</v>
      </c>
      <c r="D308" s="98" t="s">
        <v>1176</v>
      </c>
      <c r="E308" s="99" t="s">
        <v>1176</v>
      </c>
      <c r="F308" s="98" t="s">
        <v>70</v>
      </c>
      <c r="G308" s="99" t="s">
        <v>2785</v>
      </c>
      <c r="H308" s="179" t="s">
        <v>2826</v>
      </c>
      <c r="I308" s="98">
        <v>242</v>
      </c>
      <c r="J308" s="99" t="s">
        <v>27</v>
      </c>
      <c r="K308" s="116" t="s">
        <v>28</v>
      </c>
      <c r="L308" s="116" t="s">
        <v>29</v>
      </c>
      <c r="M308" s="99" t="s">
        <v>2787</v>
      </c>
      <c r="N308" s="116" t="s">
        <v>2814</v>
      </c>
      <c r="O308" s="180" t="s">
        <v>2814</v>
      </c>
      <c r="P308" s="117"/>
      <c r="Q308" s="119" t="s">
        <v>2827</v>
      </c>
    </row>
    <row r="309" s="65" customFormat="1" ht="42" spans="1:17">
      <c r="A309" s="98">
        <f t="shared" si="5"/>
        <v>303</v>
      </c>
      <c r="B309" s="98" t="s">
        <v>21</v>
      </c>
      <c r="C309" s="98" t="s">
        <v>22</v>
      </c>
      <c r="D309" s="98" t="s">
        <v>1611</v>
      </c>
      <c r="E309" s="99" t="s">
        <v>1611</v>
      </c>
      <c r="F309" s="98" t="s">
        <v>70</v>
      </c>
      <c r="G309" s="99" t="s">
        <v>2785</v>
      </c>
      <c r="H309" s="179" t="s">
        <v>2828</v>
      </c>
      <c r="I309" s="98">
        <v>132</v>
      </c>
      <c r="J309" s="99" t="s">
        <v>27</v>
      </c>
      <c r="K309" s="116" t="s">
        <v>28</v>
      </c>
      <c r="L309" s="116" t="s">
        <v>29</v>
      </c>
      <c r="M309" s="99" t="s">
        <v>2787</v>
      </c>
      <c r="N309" s="116" t="s">
        <v>2793</v>
      </c>
      <c r="O309" s="180" t="s">
        <v>2793</v>
      </c>
      <c r="P309" s="117"/>
      <c r="Q309" s="119" t="s">
        <v>2829</v>
      </c>
    </row>
    <row r="310" s="65" customFormat="1" ht="42" spans="1:17">
      <c r="A310" s="98">
        <f t="shared" si="5"/>
        <v>304</v>
      </c>
      <c r="B310" s="98" t="s">
        <v>21</v>
      </c>
      <c r="C310" s="98" t="s">
        <v>22</v>
      </c>
      <c r="D310" s="98" t="s">
        <v>1092</v>
      </c>
      <c r="E310" s="99" t="s">
        <v>1092</v>
      </c>
      <c r="F310" s="98" t="s">
        <v>70</v>
      </c>
      <c r="G310" s="99" t="s">
        <v>2785</v>
      </c>
      <c r="H310" s="179" t="s">
        <v>2830</v>
      </c>
      <c r="I310" s="98">
        <v>242</v>
      </c>
      <c r="J310" s="99" t="s">
        <v>27</v>
      </c>
      <c r="K310" s="116" t="s">
        <v>28</v>
      </c>
      <c r="L310" s="116" t="s">
        <v>29</v>
      </c>
      <c r="M310" s="99" t="s">
        <v>2787</v>
      </c>
      <c r="N310" s="116" t="s">
        <v>2814</v>
      </c>
      <c r="O310" s="180" t="s">
        <v>2814</v>
      </c>
      <c r="P310" s="117"/>
      <c r="Q310" s="119" t="s">
        <v>2831</v>
      </c>
    </row>
    <row r="311" s="65" customFormat="1" ht="42" spans="1:17">
      <c r="A311" s="98">
        <f t="shared" si="5"/>
        <v>305</v>
      </c>
      <c r="B311" s="98" t="s">
        <v>21</v>
      </c>
      <c r="C311" s="98" t="s">
        <v>22</v>
      </c>
      <c r="D311" s="98" t="s">
        <v>890</v>
      </c>
      <c r="E311" s="99" t="s">
        <v>890</v>
      </c>
      <c r="F311" s="98" t="s">
        <v>70</v>
      </c>
      <c r="G311" s="99" t="s">
        <v>2785</v>
      </c>
      <c r="H311" s="179" t="s">
        <v>2832</v>
      </c>
      <c r="I311" s="98">
        <v>132</v>
      </c>
      <c r="J311" s="99" t="s">
        <v>27</v>
      </c>
      <c r="K311" s="116" t="s">
        <v>28</v>
      </c>
      <c r="L311" s="116" t="s">
        <v>29</v>
      </c>
      <c r="M311" s="99" t="s">
        <v>2787</v>
      </c>
      <c r="N311" s="116" t="s">
        <v>2793</v>
      </c>
      <c r="O311" s="180" t="s">
        <v>2793</v>
      </c>
      <c r="P311" s="117"/>
      <c r="Q311" s="119" t="s">
        <v>2833</v>
      </c>
    </row>
    <row r="312" s="65" customFormat="1" ht="42" spans="1:17">
      <c r="A312" s="98">
        <f t="shared" si="5"/>
        <v>306</v>
      </c>
      <c r="B312" s="98" t="s">
        <v>21</v>
      </c>
      <c r="C312" s="98" t="s">
        <v>22</v>
      </c>
      <c r="D312" s="98" t="s">
        <v>1149</v>
      </c>
      <c r="E312" s="99" t="s">
        <v>1149</v>
      </c>
      <c r="F312" s="98" t="s">
        <v>70</v>
      </c>
      <c r="G312" s="99" t="s">
        <v>2785</v>
      </c>
      <c r="H312" s="179" t="s">
        <v>2834</v>
      </c>
      <c r="I312" s="98">
        <v>264</v>
      </c>
      <c r="J312" s="99" t="s">
        <v>27</v>
      </c>
      <c r="K312" s="116" t="s">
        <v>28</v>
      </c>
      <c r="L312" s="116" t="s">
        <v>29</v>
      </c>
      <c r="M312" s="99" t="s">
        <v>2787</v>
      </c>
      <c r="N312" s="116" t="s">
        <v>2788</v>
      </c>
      <c r="O312" s="180" t="s">
        <v>2788</v>
      </c>
      <c r="P312" s="117"/>
      <c r="Q312" s="119" t="s">
        <v>2835</v>
      </c>
    </row>
    <row r="313" s="65" customFormat="1" ht="42" spans="1:17">
      <c r="A313" s="98">
        <f t="shared" si="5"/>
        <v>307</v>
      </c>
      <c r="B313" s="98" t="s">
        <v>21</v>
      </c>
      <c r="C313" s="98" t="s">
        <v>22</v>
      </c>
      <c r="D313" s="98" t="s">
        <v>2742</v>
      </c>
      <c r="E313" s="99" t="s">
        <v>2742</v>
      </c>
      <c r="F313" s="98" t="s">
        <v>70</v>
      </c>
      <c r="G313" s="99" t="s">
        <v>2785</v>
      </c>
      <c r="H313" s="179" t="s">
        <v>2836</v>
      </c>
      <c r="I313" s="98">
        <v>132</v>
      </c>
      <c r="J313" s="99" t="s">
        <v>27</v>
      </c>
      <c r="K313" s="116" t="s">
        <v>28</v>
      </c>
      <c r="L313" s="116" t="s">
        <v>29</v>
      </c>
      <c r="M313" s="99" t="s">
        <v>2787</v>
      </c>
      <c r="N313" s="116" t="s">
        <v>2793</v>
      </c>
      <c r="O313" s="180" t="s">
        <v>2793</v>
      </c>
      <c r="P313" s="117"/>
      <c r="Q313" s="119" t="s">
        <v>2837</v>
      </c>
    </row>
    <row r="314" s="65" customFormat="1" ht="42" spans="1:17">
      <c r="A314" s="98">
        <f t="shared" si="5"/>
        <v>308</v>
      </c>
      <c r="B314" s="98" t="s">
        <v>21</v>
      </c>
      <c r="C314" s="98" t="s">
        <v>22</v>
      </c>
      <c r="D314" s="98" t="s">
        <v>959</v>
      </c>
      <c r="E314" s="99" t="s">
        <v>959</v>
      </c>
      <c r="F314" s="98" t="s">
        <v>70</v>
      </c>
      <c r="G314" s="99" t="s">
        <v>2785</v>
      </c>
      <c r="H314" s="179" t="s">
        <v>2838</v>
      </c>
      <c r="I314" s="98">
        <v>264</v>
      </c>
      <c r="J314" s="99" t="s">
        <v>27</v>
      </c>
      <c r="K314" s="116" t="s">
        <v>28</v>
      </c>
      <c r="L314" s="116" t="s">
        <v>29</v>
      </c>
      <c r="M314" s="99" t="s">
        <v>2787</v>
      </c>
      <c r="N314" s="116" t="s">
        <v>2788</v>
      </c>
      <c r="O314" s="180" t="s">
        <v>2788</v>
      </c>
      <c r="P314" s="117"/>
      <c r="Q314" s="119" t="s">
        <v>2839</v>
      </c>
    </row>
    <row r="315" s="65" customFormat="1" ht="22.5" spans="1:17">
      <c r="A315" s="98">
        <f t="shared" si="5"/>
        <v>309</v>
      </c>
      <c r="B315" s="98" t="s">
        <v>21</v>
      </c>
      <c r="C315" s="98" t="s">
        <v>2840</v>
      </c>
      <c r="D315" s="180" t="s">
        <v>1160</v>
      </c>
      <c r="E315" s="181" t="s">
        <v>2841</v>
      </c>
      <c r="F315" s="98" t="s">
        <v>70</v>
      </c>
      <c r="G315" s="99" t="s">
        <v>87</v>
      </c>
      <c r="H315" s="181" t="s">
        <v>2842</v>
      </c>
      <c r="I315" s="180">
        <v>30</v>
      </c>
      <c r="J315" s="99" t="s">
        <v>27</v>
      </c>
      <c r="K315" s="116" t="s">
        <v>28</v>
      </c>
      <c r="L315" s="116" t="s">
        <v>29</v>
      </c>
      <c r="M315" s="99" t="s">
        <v>2843</v>
      </c>
      <c r="N315" s="116" t="s">
        <v>2844</v>
      </c>
      <c r="O315" s="180" t="s">
        <v>2845</v>
      </c>
      <c r="P315" s="117"/>
      <c r="Q315" s="119" t="s">
        <v>2846</v>
      </c>
    </row>
    <row r="316" s="65" customFormat="1" ht="22.5" spans="1:17">
      <c r="A316" s="98">
        <f t="shared" si="5"/>
        <v>310</v>
      </c>
      <c r="B316" s="98" t="s">
        <v>21</v>
      </c>
      <c r="C316" s="98" t="s">
        <v>2840</v>
      </c>
      <c r="D316" s="180" t="s">
        <v>1160</v>
      </c>
      <c r="E316" s="181" t="s">
        <v>663</v>
      </c>
      <c r="F316" s="98" t="s">
        <v>70</v>
      </c>
      <c r="G316" s="99" t="s">
        <v>87</v>
      </c>
      <c r="H316" s="181" t="s">
        <v>2847</v>
      </c>
      <c r="I316" s="180">
        <v>30</v>
      </c>
      <c r="J316" s="99" t="s">
        <v>27</v>
      </c>
      <c r="K316" s="116" t="s">
        <v>28</v>
      </c>
      <c r="L316" s="116" t="s">
        <v>29</v>
      </c>
      <c r="M316" s="99" t="s">
        <v>2843</v>
      </c>
      <c r="N316" s="116" t="s">
        <v>2848</v>
      </c>
      <c r="O316" s="180" t="s">
        <v>2849</v>
      </c>
      <c r="P316" s="117"/>
      <c r="Q316" s="119" t="s">
        <v>2850</v>
      </c>
    </row>
    <row r="317" s="65" customFormat="1" ht="22.5" spans="1:17">
      <c r="A317" s="98">
        <f t="shared" si="5"/>
        <v>311</v>
      </c>
      <c r="B317" s="98" t="s">
        <v>21</v>
      </c>
      <c r="C317" s="98" t="s">
        <v>2840</v>
      </c>
      <c r="D317" s="180" t="s">
        <v>1160</v>
      </c>
      <c r="E317" s="181" t="s">
        <v>859</v>
      </c>
      <c r="F317" s="98" t="s">
        <v>70</v>
      </c>
      <c r="G317" s="99" t="s">
        <v>87</v>
      </c>
      <c r="H317" s="181" t="s">
        <v>2851</v>
      </c>
      <c r="I317" s="180">
        <v>30</v>
      </c>
      <c r="J317" s="99" t="s">
        <v>27</v>
      </c>
      <c r="K317" s="116" t="s">
        <v>28</v>
      </c>
      <c r="L317" s="116" t="s">
        <v>29</v>
      </c>
      <c r="M317" s="99" t="s">
        <v>2843</v>
      </c>
      <c r="N317" s="116" t="s">
        <v>2852</v>
      </c>
      <c r="O317" s="180" t="s">
        <v>2853</v>
      </c>
      <c r="P317" s="117"/>
      <c r="Q317" s="119" t="s">
        <v>2854</v>
      </c>
    </row>
    <row r="318" s="65" customFormat="1" ht="22.5" spans="1:17">
      <c r="A318" s="98">
        <f t="shared" si="5"/>
        <v>312</v>
      </c>
      <c r="B318" s="98" t="s">
        <v>21</v>
      </c>
      <c r="C318" s="98" t="s">
        <v>2840</v>
      </c>
      <c r="D318" s="180" t="s">
        <v>1160</v>
      </c>
      <c r="E318" s="181" t="s">
        <v>2534</v>
      </c>
      <c r="F318" s="98" t="s">
        <v>70</v>
      </c>
      <c r="G318" s="99" t="s">
        <v>87</v>
      </c>
      <c r="H318" s="181" t="s">
        <v>2855</v>
      </c>
      <c r="I318" s="180">
        <v>30</v>
      </c>
      <c r="J318" s="99" t="s">
        <v>27</v>
      </c>
      <c r="K318" s="116" t="s">
        <v>28</v>
      </c>
      <c r="L318" s="116" t="s">
        <v>29</v>
      </c>
      <c r="M318" s="99" t="s">
        <v>2843</v>
      </c>
      <c r="N318" s="116" t="s">
        <v>2856</v>
      </c>
      <c r="O318" s="180" t="s">
        <v>2857</v>
      </c>
      <c r="P318" s="117"/>
      <c r="Q318" s="119" t="s">
        <v>2858</v>
      </c>
    </row>
    <row r="319" s="65" customFormat="1" ht="22.5" spans="1:17">
      <c r="A319" s="98">
        <f t="shared" si="5"/>
        <v>313</v>
      </c>
      <c r="B319" s="98" t="s">
        <v>21</v>
      </c>
      <c r="C319" s="98" t="s">
        <v>2840</v>
      </c>
      <c r="D319" s="180" t="s">
        <v>1160</v>
      </c>
      <c r="E319" s="181" t="s">
        <v>864</v>
      </c>
      <c r="F319" s="98" t="s">
        <v>70</v>
      </c>
      <c r="G319" s="99" t="s">
        <v>87</v>
      </c>
      <c r="H319" s="181" t="s">
        <v>2859</v>
      </c>
      <c r="I319" s="180">
        <v>30</v>
      </c>
      <c r="J319" s="99" t="s">
        <v>27</v>
      </c>
      <c r="K319" s="116" t="s">
        <v>28</v>
      </c>
      <c r="L319" s="116" t="s">
        <v>29</v>
      </c>
      <c r="M319" s="99" t="s">
        <v>2843</v>
      </c>
      <c r="N319" s="116" t="s">
        <v>2765</v>
      </c>
      <c r="O319" s="180" t="s">
        <v>2766</v>
      </c>
      <c r="P319" s="117"/>
      <c r="Q319" s="119" t="s">
        <v>2860</v>
      </c>
    </row>
    <row r="320" s="65" customFormat="1" ht="22.5" spans="1:17">
      <c r="A320" s="98">
        <f t="shared" si="5"/>
        <v>314</v>
      </c>
      <c r="B320" s="98" t="s">
        <v>21</v>
      </c>
      <c r="C320" s="98" t="s">
        <v>2840</v>
      </c>
      <c r="D320" s="180" t="s">
        <v>1562</v>
      </c>
      <c r="E320" s="181" t="s">
        <v>809</v>
      </c>
      <c r="F320" s="98" t="s">
        <v>70</v>
      </c>
      <c r="G320" s="99" t="s">
        <v>87</v>
      </c>
      <c r="H320" s="181" t="s">
        <v>2861</v>
      </c>
      <c r="I320" s="180">
        <v>30</v>
      </c>
      <c r="J320" s="99" t="s">
        <v>27</v>
      </c>
      <c r="K320" s="116" t="s">
        <v>28</v>
      </c>
      <c r="L320" s="116" t="s">
        <v>29</v>
      </c>
      <c r="M320" s="99" t="s">
        <v>2843</v>
      </c>
      <c r="N320" s="116" t="s">
        <v>2862</v>
      </c>
      <c r="O320" s="180" t="s">
        <v>2863</v>
      </c>
      <c r="P320" s="117"/>
      <c r="Q320" s="119" t="s">
        <v>2864</v>
      </c>
    </row>
    <row r="321" s="65" customFormat="1" ht="22.5" spans="1:17">
      <c r="A321" s="98">
        <f t="shared" si="5"/>
        <v>315</v>
      </c>
      <c r="B321" s="98" t="s">
        <v>21</v>
      </c>
      <c r="C321" s="98" t="s">
        <v>2840</v>
      </c>
      <c r="D321" s="180" t="s">
        <v>1562</v>
      </c>
      <c r="E321" s="181" t="s">
        <v>1586</v>
      </c>
      <c r="F321" s="98" t="s">
        <v>70</v>
      </c>
      <c r="G321" s="99" t="s">
        <v>87</v>
      </c>
      <c r="H321" s="181" t="s">
        <v>2865</v>
      </c>
      <c r="I321" s="180">
        <v>30</v>
      </c>
      <c r="J321" s="99" t="s">
        <v>27</v>
      </c>
      <c r="K321" s="116" t="s">
        <v>28</v>
      </c>
      <c r="L321" s="116" t="s">
        <v>29</v>
      </c>
      <c r="M321" s="99" t="s">
        <v>2843</v>
      </c>
      <c r="N321" s="116" t="s">
        <v>2782</v>
      </c>
      <c r="O321" s="180" t="s">
        <v>2783</v>
      </c>
      <c r="P321" s="117"/>
      <c r="Q321" s="119" t="s">
        <v>2866</v>
      </c>
    </row>
    <row r="322" s="65" customFormat="1" ht="22.5" spans="1:17">
      <c r="A322" s="98">
        <f t="shared" si="5"/>
        <v>316</v>
      </c>
      <c r="B322" s="98" t="s">
        <v>21</v>
      </c>
      <c r="C322" s="98" t="s">
        <v>2840</v>
      </c>
      <c r="D322" s="180" t="s">
        <v>1562</v>
      </c>
      <c r="E322" s="181" t="s">
        <v>844</v>
      </c>
      <c r="F322" s="98" t="s">
        <v>70</v>
      </c>
      <c r="G322" s="99" t="s">
        <v>87</v>
      </c>
      <c r="H322" s="181" t="s">
        <v>2867</v>
      </c>
      <c r="I322" s="180">
        <v>30</v>
      </c>
      <c r="J322" s="99" t="s">
        <v>27</v>
      </c>
      <c r="K322" s="116" t="s">
        <v>28</v>
      </c>
      <c r="L322" s="116" t="s">
        <v>29</v>
      </c>
      <c r="M322" s="99" t="s">
        <v>2843</v>
      </c>
      <c r="N322" s="116" t="s">
        <v>2868</v>
      </c>
      <c r="O322" s="180" t="s">
        <v>2869</v>
      </c>
      <c r="P322" s="117"/>
      <c r="Q322" s="119" t="s">
        <v>2870</v>
      </c>
    </row>
    <row r="323" s="65" customFormat="1" ht="22.5" spans="1:17">
      <c r="A323" s="98">
        <f t="shared" si="5"/>
        <v>317</v>
      </c>
      <c r="B323" s="98" t="s">
        <v>21</v>
      </c>
      <c r="C323" s="98" t="s">
        <v>2840</v>
      </c>
      <c r="D323" s="180" t="s">
        <v>1562</v>
      </c>
      <c r="E323" s="181" t="s">
        <v>836</v>
      </c>
      <c r="F323" s="98" t="s">
        <v>70</v>
      </c>
      <c r="G323" s="99" t="s">
        <v>87</v>
      </c>
      <c r="H323" s="181" t="s">
        <v>2871</v>
      </c>
      <c r="I323" s="180">
        <v>30</v>
      </c>
      <c r="J323" s="99" t="s">
        <v>27</v>
      </c>
      <c r="K323" s="116" t="s">
        <v>28</v>
      </c>
      <c r="L323" s="116" t="s">
        <v>29</v>
      </c>
      <c r="M323" s="99" t="s">
        <v>2843</v>
      </c>
      <c r="N323" s="116" t="s">
        <v>2872</v>
      </c>
      <c r="O323" s="180" t="s">
        <v>2873</v>
      </c>
      <c r="P323" s="117"/>
      <c r="Q323" s="119" t="s">
        <v>2874</v>
      </c>
    </row>
    <row r="324" s="65" customFormat="1" ht="22.5" spans="1:17">
      <c r="A324" s="98">
        <f t="shared" si="5"/>
        <v>318</v>
      </c>
      <c r="B324" s="98" t="s">
        <v>21</v>
      </c>
      <c r="C324" s="98" t="s">
        <v>2840</v>
      </c>
      <c r="D324" s="180" t="s">
        <v>1016</v>
      </c>
      <c r="E324" s="181" t="s">
        <v>2548</v>
      </c>
      <c r="F324" s="98" t="s">
        <v>70</v>
      </c>
      <c r="G324" s="99" t="s">
        <v>87</v>
      </c>
      <c r="H324" s="181" t="s">
        <v>2875</v>
      </c>
      <c r="I324" s="180">
        <v>30</v>
      </c>
      <c r="J324" s="99" t="s">
        <v>27</v>
      </c>
      <c r="K324" s="116" t="s">
        <v>28</v>
      </c>
      <c r="L324" s="116" t="s">
        <v>29</v>
      </c>
      <c r="M324" s="99" t="s">
        <v>2843</v>
      </c>
      <c r="N324" s="116" t="s">
        <v>2876</v>
      </c>
      <c r="O324" s="180" t="s">
        <v>2877</v>
      </c>
      <c r="P324" s="117"/>
      <c r="Q324" s="119" t="s">
        <v>2878</v>
      </c>
    </row>
    <row r="325" s="65" customFormat="1" ht="22.5" spans="1:17">
      <c r="A325" s="98">
        <f t="shared" si="5"/>
        <v>319</v>
      </c>
      <c r="B325" s="98" t="s">
        <v>21</v>
      </c>
      <c r="C325" s="98" t="s">
        <v>2840</v>
      </c>
      <c r="D325" s="180" t="s">
        <v>1016</v>
      </c>
      <c r="E325" s="181" t="s">
        <v>2002</v>
      </c>
      <c r="F325" s="98" t="s">
        <v>70</v>
      </c>
      <c r="G325" s="99" t="s">
        <v>87</v>
      </c>
      <c r="H325" s="181" t="s">
        <v>2879</v>
      </c>
      <c r="I325" s="180">
        <v>30</v>
      </c>
      <c r="J325" s="99" t="s">
        <v>27</v>
      </c>
      <c r="K325" s="116" t="s">
        <v>28</v>
      </c>
      <c r="L325" s="116" t="s">
        <v>29</v>
      </c>
      <c r="M325" s="99" t="s">
        <v>2843</v>
      </c>
      <c r="N325" s="116" t="s">
        <v>2880</v>
      </c>
      <c r="O325" s="180" t="s">
        <v>2881</v>
      </c>
      <c r="P325" s="117"/>
      <c r="Q325" s="119" t="s">
        <v>2882</v>
      </c>
    </row>
    <row r="326" s="65" customFormat="1" ht="22.5" spans="1:17">
      <c r="A326" s="98">
        <f t="shared" si="5"/>
        <v>320</v>
      </c>
      <c r="B326" s="98" t="s">
        <v>21</v>
      </c>
      <c r="C326" s="98" t="s">
        <v>2840</v>
      </c>
      <c r="D326" s="180" t="s">
        <v>1016</v>
      </c>
      <c r="E326" s="181" t="s">
        <v>830</v>
      </c>
      <c r="F326" s="98" t="s">
        <v>70</v>
      </c>
      <c r="G326" s="99" t="s">
        <v>87</v>
      </c>
      <c r="H326" s="181" t="s">
        <v>2883</v>
      </c>
      <c r="I326" s="180">
        <v>30</v>
      </c>
      <c r="J326" s="99" t="s">
        <v>27</v>
      </c>
      <c r="K326" s="116" t="s">
        <v>28</v>
      </c>
      <c r="L326" s="116" t="s">
        <v>29</v>
      </c>
      <c r="M326" s="99" t="s">
        <v>2843</v>
      </c>
      <c r="N326" s="116" t="s">
        <v>2884</v>
      </c>
      <c r="O326" s="180" t="s">
        <v>2885</v>
      </c>
      <c r="P326" s="117"/>
      <c r="Q326" s="119" t="s">
        <v>2886</v>
      </c>
    </row>
    <row r="327" s="65" customFormat="1" ht="22.5" spans="1:17">
      <c r="A327" s="98">
        <f t="shared" si="5"/>
        <v>321</v>
      </c>
      <c r="B327" s="98" t="s">
        <v>21</v>
      </c>
      <c r="C327" s="98" t="s">
        <v>2840</v>
      </c>
      <c r="D327" s="180" t="s">
        <v>1592</v>
      </c>
      <c r="E327" s="181" t="s">
        <v>2887</v>
      </c>
      <c r="F327" s="98" t="s">
        <v>70</v>
      </c>
      <c r="G327" s="99" t="s">
        <v>87</v>
      </c>
      <c r="H327" s="181" t="s">
        <v>2888</v>
      </c>
      <c r="I327" s="180">
        <v>30</v>
      </c>
      <c r="J327" s="99" t="s">
        <v>27</v>
      </c>
      <c r="K327" s="116" t="s">
        <v>28</v>
      </c>
      <c r="L327" s="116" t="s">
        <v>29</v>
      </c>
      <c r="M327" s="99" t="s">
        <v>2843</v>
      </c>
      <c r="N327" s="116" t="s">
        <v>2889</v>
      </c>
      <c r="O327" s="180" t="s">
        <v>2890</v>
      </c>
      <c r="P327" s="117"/>
      <c r="Q327" s="119" t="s">
        <v>2891</v>
      </c>
    </row>
    <row r="328" s="65" customFormat="1" ht="22.5" spans="1:17">
      <c r="A328" s="98">
        <f t="shared" si="5"/>
        <v>322</v>
      </c>
      <c r="B328" s="98" t="s">
        <v>21</v>
      </c>
      <c r="C328" s="98" t="s">
        <v>2840</v>
      </c>
      <c r="D328" s="180" t="s">
        <v>1592</v>
      </c>
      <c r="E328" s="181" t="s">
        <v>2478</v>
      </c>
      <c r="F328" s="98" t="s">
        <v>70</v>
      </c>
      <c r="G328" s="99" t="s">
        <v>87</v>
      </c>
      <c r="H328" s="181" t="s">
        <v>2892</v>
      </c>
      <c r="I328" s="180">
        <v>30</v>
      </c>
      <c r="J328" s="99" t="s">
        <v>27</v>
      </c>
      <c r="K328" s="116" t="s">
        <v>28</v>
      </c>
      <c r="L328" s="116" t="s">
        <v>29</v>
      </c>
      <c r="M328" s="99" t="s">
        <v>2843</v>
      </c>
      <c r="N328" s="116" t="s">
        <v>2893</v>
      </c>
      <c r="O328" s="180" t="s">
        <v>2894</v>
      </c>
      <c r="P328" s="117"/>
      <c r="Q328" s="119" t="s">
        <v>2895</v>
      </c>
    </row>
    <row r="329" s="65" customFormat="1" ht="22.5" spans="1:17">
      <c r="A329" s="98">
        <f t="shared" si="5"/>
        <v>323</v>
      </c>
      <c r="B329" s="98" t="s">
        <v>21</v>
      </c>
      <c r="C329" s="98" t="s">
        <v>2840</v>
      </c>
      <c r="D329" s="180" t="s">
        <v>1592</v>
      </c>
      <c r="E329" s="181" t="s">
        <v>2896</v>
      </c>
      <c r="F329" s="98" t="s">
        <v>70</v>
      </c>
      <c r="G329" s="99" t="s">
        <v>87</v>
      </c>
      <c r="H329" s="181" t="s">
        <v>2897</v>
      </c>
      <c r="I329" s="180">
        <v>30</v>
      </c>
      <c r="J329" s="99" t="s">
        <v>27</v>
      </c>
      <c r="K329" s="116" t="s">
        <v>28</v>
      </c>
      <c r="L329" s="116" t="s">
        <v>29</v>
      </c>
      <c r="M329" s="99" t="s">
        <v>2843</v>
      </c>
      <c r="N329" s="116" t="s">
        <v>2898</v>
      </c>
      <c r="O329" s="180" t="s">
        <v>2899</v>
      </c>
      <c r="P329" s="117"/>
      <c r="Q329" s="119" t="s">
        <v>2900</v>
      </c>
    </row>
    <row r="330" s="65" customFormat="1" ht="22.5" spans="1:17">
      <c r="A330" s="98">
        <f t="shared" si="5"/>
        <v>324</v>
      </c>
      <c r="B330" s="98" t="s">
        <v>21</v>
      </c>
      <c r="C330" s="98" t="s">
        <v>2840</v>
      </c>
      <c r="D330" s="180" t="s">
        <v>1592</v>
      </c>
      <c r="E330" s="181" t="s">
        <v>332</v>
      </c>
      <c r="F330" s="98" t="s">
        <v>70</v>
      </c>
      <c r="G330" s="99" t="s">
        <v>87</v>
      </c>
      <c r="H330" s="181" t="s">
        <v>2901</v>
      </c>
      <c r="I330" s="180">
        <v>30</v>
      </c>
      <c r="J330" s="99" t="s">
        <v>27</v>
      </c>
      <c r="K330" s="116" t="s">
        <v>28</v>
      </c>
      <c r="L330" s="116" t="s">
        <v>29</v>
      </c>
      <c r="M330" s="99" t="s">
        <v>2843</v>
      </c>
      <c r="N330" s="116" t="s">
        <v>2902</v>
      </c>
      <c r="O330" s="180" t="s">
        <v>2903</v>
      </c>
      <c r="P330" s="117"/>
      <c r="Q330" s="119" t="s">
        <v>2904</v>
      </c>
    </row>
    <row r="331" s="65" customFormat="1" ht="22.5" spans="1:17">
      <c r="A331" s="98">
        <f t="shared" si="5"/>
        <v>325</v>
      </c>
      <c r="B331" s="98" t="s">
        <v>21</v>
      </c>
      <c r="C331" s="98" t="s">
        <v>2840</v>
      </c>
      <c r="D331" s="180" t="s">
        <v>1592</v>
      </c>
      <c r="E331" s="181" t="s">
        <v>1593</v>
      </c>
      <c r="F331" s="98" t="s">
        <v>70</v>
      </c>
      <c r="G331" s="99" t="s">
        <v>87</v>
      </c>
      <c r="H331" s="181" t="s">
        <v>2905</v>
      </c>
      <c r="I331" s="180">
        <v>30</v>
      </c>
      <c r="J331" s="99" t="s">
        <v>27</v>
      </c>
      <c r="K331" s="116" t="s">
        <v>28</v>
      </c>
      <c r="L331" s="116" t="s">
        <v>29</v>
      </c>
      <c r="M331" s="99" t="s">
        <v>2843</v>
      </c>
      <c r="N331" s="116" t="s">
        <v>2906</v>
      </c>
      <c r="O331" s="180" t="s">
        <v>2907</v>
      </c>
      <c r="P331" s="117"/>
      <c r="Q331" s="119" t="s">
        <v>2908</v>
      </c>
    </row>
    <row r="332" s="65" customFormat="1" ht="22.5" spans="1:17">
      <c r="A332" s="98">
        <f t="shared" si="5"/>
        <v>326</v>
      </c>
      <c r="B332" s="98" t="s">
        <v>21</v>
      </c>
      <c r="C332" s="98" t="s">
        <v>2840</v>
      </c>
      <c r="D332" s="180" t="s">
        <v>899</v>
      </c>
      <c r="E332" s="181" t="s">
        <v>2909</v>
      </c>
      <c r="F332" s="98" t="s">
        <v>70</v>
      </c>
      <c r="G332" s="99" t="s">
        <v>87</v>
      </c>
      <c r="H332" s="181" t="s">
        <v>2910</v>
      </c>
      <c r="I332" s="180">
        <v>30</v>
      </c>
      <c r="J332" s="99" t="s">
        <v>27</v>
      </c>
      <c r="K332" s="116" t="s">
        <v>28</v>
      </c>
      <c r="L332" s="116" t="s">
        <v>29</v>
      </c>
      <c r="M332" s="99" t="s">
        <v>2843</v>
      </c>
      <c r="N332" s="116" t="s">
        <v>2911</v>
      </c>
      <c r="O332" s="180" t="s">
        <v>2912</v>
      </c>
      <c r="P332" s="117"/>
      <c r="Q332" s="119" t="s">
        <v>2913</v>
      </c>
    </row>
    <row r="333" s="65" customFormat="1" ht="22.5" spans="1:17">
      <c r="A333" s="98">
        <f t="shared" si="5"/>
        <v>327</v>
      </c>
      <c r="B333" s="98" t="s">
        <v>21</v>
      </c>
      <c r="C333" s="98" t="s">
        <v>2840</v>
      </c>
      <c r="D333" s="180" t="s">
        <v>899</v>
      </c>
      <c r="E333" s="181" t="s">
        <v>479</v>
      </c>
      <c r="F333" s="98" t="s">
        <v>70</v>
      </c>
      <c r="G333" s="99" t="s">
        <v>87</v>
      </c>
      <c r="H333" s="181" t="s">
        <v>2914</v>
      </c>
      <c r="I333" s="180">
        <v>30</v>
      </c>
      <c r="J333" s="99" t="s">
        <v>27</v>
      </c>
      <c r="K333" s="116" t="s">
        <v>28</v>
      </c>
      <c r="L333" s="116" t="s">
        <v>29</v>
      </c>
      <c r="M333" s="99" t="s">
        <v>2843</v>
      </c>
      <c r="N333" s="116" t="s">
        <v>2915</v>
      </c>
      <c r="O333" s="180" t="s">
        <v>2916</v>
      </c>
      <c r="P333" s="117"/>
      <c r="Q333" s="119" t="s">
        <v>2917</v>
      </c>
    </row>
    <row r="334" s="65" customFormat="1" ht="22.5" spans="1:17">
      <c r="A334" s="98">
        <f t="shared" si="5"/>
        <v>328</v>
      </c>
      <c r="B334" s="98" t="s">
        <v>21</v>
      </c>
      <c r="C334" s="98" t="s">
        <v>2840</v>
      </c>
      <c r="D334" s="180" t="s">
        <v>899</v>
      </c>
      <c r="E334" s="181" t="s">
        <v>726</v>
      </c>
      <c r="F334" s="98" t="s">
        <v>70</v>
      </c>
      <c r="G334" s="99" t="s">
        <v>87</v>
      </c>
      <c r="H334" s="181" t="s">
        <v>2918</v>
      </c>
      <c r="I334" s="180">
        <v>30</v>
      </c>
      <c r="J334" s="99" t="s">
        <v>27</v>
      </c>
      <c r="K334" s="116" t="s">
        <v>28</v>
      </c>
      <c r="L334" s="116" t="s">
        <v>29</v>
      </c>
      <c r="M334" s="99" t="s">
        <v>2843</v>
      </c>
      <c r="N334" s="116" t="s">
        <v>2919</v>
      </c>
      <c r="O334" s="180" t="s">
        <v>2920</v>
      </c>
      <c r="P334" s="117"/>
      <c r="Q334" s="119" t="s">
        <v>2921</v>
      </c>
    </row>
    <row r="335" s="65" customFormat="1" ht="22.5" spans="1:17">
      <c r="A335" s="98">
        <f t="shared" si="5"/>
        <v>329</v>
      </c>
      <c r="B335" s="98" t="s">
        <v>21</v>
      </c>
      <c r="C335" s="98" t="s">
        <v>2840</v>
      </c>
      <c r="D335" s="180" t="s">
        <v>899</v>
      </c>
      <c r="E335" s="181" t="s">
        <v>2922</v>
      </c>
      <c r="F335" s="98" t="s">
        <v>70</v>
      </c>
      <c r="G335" s="99" t="s">
        <v>87</v>
      </c>
      <c r="H335" s="181" t="s">
        <v>2923</v>
      </c>
      <c r="I335" s="180">
        <v>30</v>
      </c>
      <c r="J335" s="99" t="s">
        <v>27</v>
      </c>
      <c r="K335" s="116" t="s">
        <v>28</v>
      </c>
      <c r="L335" s="116" t="s">
        <v>29</v>
      </c>
      <c r="M335" s="99" t="s">
        <v>2843</v>
      </c>
      <c r="N335" s="116" t="s">
        <v>2924</v>
      </c>
      <c r="O335" s="180" t="s">
        <v>2925</v>
      </c>
      <c r="P335" s="117"/>
      <c r="Q335" s="119" t="s">
        <v>2926</v>
      </c>
    </row>
    <row r="336" s="65" customFormat="1" ht="22.5" spans="1:17">
      <c r="A336" s="98">
        <f t="shared" si="5"/>
        <v>330</v>
      </c>
      <c r="B336" s="98" t="s">
        <v>21</v>
      </c>
      <c r="C336" s="98" t="s">
        <v>2840</v>
      </c>
      <c r="D336" s="180" t="s">
        <v>1112</v>
      </c>
      <c r="E336" s="181" t="s">
        <v>2927</v>
      </c>
      <c r="F336" s="98" t="s">
        <v>70</v>
      </c>
      <c r="G336" s="99" t="s">
        <v>87</v>
      </c>
      <c r="H336" s="181" t="s">
        <v>2928</v>
      </c>
      <c r="I336" s="180">
        <v>30</v>
      </c>
      <c r="J336" s="99" t="s">
        <v>27</v>
      </c>
      <c r="K336" s="116" t="s">
        <v>28</v>
      </c>
      <c r="L336" s="116" t="s">
        <v>29</v>
      </c>
      <c r="M336" s="99" t="s">
        <v>2843</v>
      </c>
      <c r="N336" s="116" t="s">
        <v>2929</v>
      </c>
      <c r="O336" s="180" t="s">
        <v>2930</v>
      </c>
      <c r="P336" s="117"/>
      <c r="Q336" s="119" t="s">
        <v>2931</v>
      </c>
    </row>
    <row r="337" s="65" customFormat="1" ht="22.5" spans="1:17">
      <c r="A337" s="98">
        <f t="shared" si="5"/>
        <v>331</v>
      </c>
      <c r="B337" s="98" t="s">
        <v>21</v>
      </c>
      <c r="C337" s="98" t="s">
        <v>2840</v>
      </c>
      <c r="D337" s="180" t="s">
        <v>1112</v>
      </c>
      <c r="E337" s="181" t="s">
        <v>2932</v>
      </c>
      <c r="F337" s="98" t="s">
        <v>70</v>
      </c>
      <c r="G337" s="99" t="s">
        <v>87</v>
      </c>
      <c r="H337" s="181" t="s">
        <v>2933</v>
      </c>
      <c r="I337" s="180">
        <v>30</v>
      </c>
      <c r="J337" s="99" t="s">
        <v>27</v>
      </c>
      <c r="K337" s="116" t="s">
        <v>28</v>
      </c>
      <c r="L337" s="116" t="s">
        <v>29</v>
      </c>
      <c r="M337" s="99" t="s">
        <v>2843</v>
      </c>
      <c r="N337" s="116" t="s">
        <v>2934</v>
      </c>
      <c r="O337" s="180" t="s">
        <v>2935</v>
      </c>
      <c r="P337" s="117"/>
      <c r="Q337" s="119" t="s">
        <v>2936</v>
      </c>
    </row>
    <row r="338" s="65" customFormat="1" ht="22.5" spans="1:17">
      <c r="A338" s="98">
        <f t="shared" si="5"/>
        <v>332</v>
      </c>
      <c r="B338" s="98" t="s">
        <v>21</v>
      </c>
      <c r="C338" s="98" t="s">
        <v>2840</v>
      </c>
      <c r="D338" s="180" t="s">
        <v>1112</v>
      </c>
      <c r="E338" s="181" t="s">
        <v>1144</v>
      </c>
      <c r="F338" s="98" t="s">
        <v>70</v>
      </c>
      <c r="G338" s="99" t="s">
        <v>87</v>
      </c>
      <c r="H338" s="181" t="s">
        <v>2937</v>
      </c>
      <c r="I338" s="180">
        <v>30</v>
      </c>
      <c r="J338" s="99" t="s">
        <v>27</v>
      </c>
      <c r="K338" s="116" t="s">
        <v>28</v>
      </c>
      <c r="L338" s="116" t="s">
        <v>29</v>
      </c>
      <c r="M338" s="99" t="s">
        <v>2843</v>
      </c>
      <c r="N338" s="116" t="s">
        <v>2938</v>
      </c>
      <c r="O338" s="180" t="s">
        <v>1147</v>
      </c>
      <c r="P338" s="117"/>
      <c r="Q338" s="119" t="s">
        <v>2939</v>
      </c>
    </row>
    <row r="339" s="65" customFormat="1" ht="22.5" spans="1:17">
      <c r="A339" s="98">
        <f t="shared" si="5"/>
        <v>333</v>
      </c>
      <c r="B339" s="98" t="s">
        <v>21</v>
      </c>
      <c r="C339" s="98" t="s">
        <v>2840</v>
      </c>
      <c r="D339" s="180" t="s">
        <v>1112</v>
      </c>
      <c r="E339" s="181" t="s">
        <v>2940</v>
      </c>
      <c r="F339" s="98" t="s">
        <v>70</v>
      </c>
      <c r="G339" s="99" t="s">
        <v>87</v>
      </c>
      <c r="H339" s="181" t="s">
        <v>2941</v>
      </c>
      <c r="I339" s="180">
        <v>30</v>
      </c>
      <c r="J339" s="99" t="s">
        <v>27</v>
      </c>
      <c r="K339" s="116" t="s">
        <v>28</v>
      </c>
      <c r="L339" s="116" t="s">
        <v>29</v>
      </c>
      <c r="M339" s="99" t="s">
        <v>2843</v>
      </c>
      <c r="N339" s="116" t="s">
        <v>2942</v>
      </c>
      <c r="O339" s="180" t="s">
        <v>2943</v>
      </c>
      <c r="P339" s="117"/>
      <c r="Q339" s="119" t="s">
        <v>2944</v>
      </c>
    </row>
    <row r="340" s="65" customFormat="1" ht="22.5" spans="1:17">
      <c r="A340" s="98">
        <f t="shared" ref="A340:A395" si="6">ROW()-6</f>
        <v>334</v>
      </c>
      <c r="B340" s="98" t="s">
        <v>21</v>
      </c>
      <c r="C340" s="98" t="s">
        <v>2840</v>
      </c>
      <c r="D340" s="180" t="s">
        <v>1112</v>
      </c>
      <c r="E340" s="181" t="s">
        <v>2945</v>
      </c>
      <c r="F340" s="98" t="s">
        <v>70</v>
      </c>
      <c r="G340" s="99" t="s">
        <v>87</v>
      </c>
      <c r="H340" s="181" t="s">
        <v>2946</v>
      </c>
      <c r="I340" s="180">
        <v>30</v>
      </c>
      <c r="J340" s="99" t="s">
        <v>27</v>
      </c>
      <c r="K340" s="116" t="s">
        <v>28</v>
      </c>
      <c r="L340" s="116" t="s">
        <v>29</v>
      </c>
      <c r="M340" s="99" t="s">
        <v>2843</v>
      </c>
      <c r="N340" s="116" t="s">
        <v>2947</v>
      </c>
      <c r="O340" s="180" t="s">
        <v>2948</v>
      </c>
      <c r="P340" s="117"/>
      <c r="Q340" s="119" t="s">
        <v>2949</v>
      </c>
    </row>
    <row r="341" s="65" customFormat="1" ht="22.5" spans="1:17">
      <c r="A341" s="98">
        <f t="shared" si="6"/>
        <v>335</v>
      </c>
      <c r="B341" s="98" t="s">
        <v>21</v>
      </c>
      <c r="C341" s="98" t="s">
        <v>2840</v>
      </c>
      <c r="D341" s="180" t="s">
        <v>912</v>
      </c>
      <c r="E341" s="181" t="s">
        <v>775</v>
      </c>
      <c r="F341" s="98" t="s">
        <v>70</v>
      </c>
      <c r="G341" s="99" t="s">
        <v>87</v>
      </c>
      <c r="H341" s="181" t="s">
        <v>2950</v>
      </c>
      <c r="I341" s="180">
        <v>30</v>
      </c>
      <c r="J341" s="99" t="s">
        <v>27</v>
      </c>
      <c r="K341" s="116" t="s">
        <v>28</v>
      </c>
      <c r="L341" s="116" t="s">
        <v>29</v>
      </c>
      <c r="M341" s="99" t="s">
        <v>2843</v>
      </c>
      <c r="N341" s="116" t="s">
        <v>2951</v>
      </c>
      <c r="O341" s="180" t="s">
        <v>2952</v>
      </c>
      <c r="P341" s="117"/>
      <c r="Q341" s="119" t="s">
        <v>2953</v>
      </c>
    </row>
    <row r="342" s="65" customFormat="1" ht="22.5" spans="1:17">
      <c r="A342" s="98">
        <f t="shared" si="6"/>
        <v>336</v>
      </c>
      <c r="B342" s="98" t="s">
        <v>21</v>
      </c>
      <c r="C342" s="98" t="s">
        <v>2840</v>
      </c>
      <c r="D342" s="180" t="s">
        <v>912</v>
      </c>
      <c r="E342" s="181" t="s">
        <v>756</v>
      </c>
      <c r="F342" s="98" t="s">
        <v>70</v>
      </c>
      <c r="G342" s="99" t="s">
        <v>87</v>
      </c>
      <c r="H342" s="181" t="s">
        <v>2954</v>
      </c>
      <c r="I342" s="180">
        <v>30</v>
      </c>
      <c r="J342" s="99" t="s">
        <v>27</v>
      </c>
      <c r="K342" s="116" t="s">
        <v>28</v>
      </c>
      <c r="L342" s="116" t="s">
        <v>29</v>
      </c>
      <c r="M342" s="99" t="s">
        <v>2843</v>
      </c>
      <c r="N342" s="116" t="s">
        <v>2955</v>
      </c>
      <c r="O342" s="180" t="s">
        <v>2956</v>
      </c>
      <c r="P342" s="117"/>
      <c r="Q342" s="119" t="s">
        <v>2957</v>
      </c>
    </row>
    <row r="343" s="65" customFormat="1" ht="22.5" spans="1:17">
      <c r="A343" s="98">
        <f t="shared" si="6"/>
        <v>337</v>
      </c>
      <c r="B343" s="98" t="s">
        <v>21</v>
      </c>
      <c r="C343" s="98" t="s">
        <v>2840</v>
      </c>
      <c r="D343" s="180" t="s">
        <v>912</v>
      </c>
      <c r="E343" s="181" t="s">
        <v>2958</v>
      </c>
      <c r="F343" s="98" t="s">
        <v>70</v>
      </c>
      <c r="G343" s="99" t="s">
        <v>87</v>
      </c>
      <c r="H343" s="181" t="s">
        <v>2959</v>
      </c>
      <c r="I343" s="180">
        <v>30</v>
      </c>
      <c r="J343" s="99" t="s">
        <v>27</v>
      </c>
      <c r="K343" s="116" t="s">
        <v>28</v>
      </c>
      <c r="L343" s="116" t="s">
        <v>29</v>
      </c>
      <c r="M343" s="99" t="s">
        <v>2843</v>
      </c>
      <c r="N343" s="116" t="s">
        <v>2960</v>
      </c>
      <c r="O343" s="180" t="s">
        <v>2961</v>
      </c>
      <c r="P343" s="117"/>
      <c r="Q343" s="119" t="s">
        <v>2962</v>
      </c>
    </row>
    <row r="344" s="65" customFormat="1" ht="22.5" spans="1:17">
      <c r="A344" s="98">
        <f t="shared" si="6"/>
        <v>338</v>
      </c>
      <c r="B344" s="98" t="s">
        <v>21</v>
      </c>
      <c r="C344" s="98" t="s">
        <v>2840</v>
      </c>
      <c r="D344" s="180" t="s">
        <v>912</v>
      </c>
      <c r="E344" s="181" t="s">
        <v>2963</v>
      </c>
      <c r="F344" s="98" t="s">
        <v>70</v>
      </c>
      <c r="G344" s="99" t="s">
        <v>87</v>
      </c>
      <c r="H344" s="181" t="s">
        <v>2964</v>
      </c>
      <c r="I344" s="180">
        <v>30</v>
      </c>
      <c r="J344" s="99" t="s">
        <v>27</v>
      </c>
      <c r="K344" s="116" t="s">
        <v>28</v>
      </c>
      <c r="L344" s="116" t="s">
        <v>29</v>
      </c>
      <c r="M344" s="99" t="s">
        <v>2843</v>
      </c>
      <c r="N344" s="116" t="s">
        <v>2965</v>
      </c>
      <c r="O344" s="180" t="s">
        <v>2966</v>
      </c>
      <c r="P344" s="117"/>
      <c r="Q344" s="119" t="s">
        <v>2967</v>
      </c>
    </row>
    <row r="345" s="65" customFormat="1" ht="22.5" spans="1:17">
      <c r="A345" s="98">
        <f t="shared" si="6"/>
        <v>339</v>
      </c>
      <c r="B345" s="98" t="s">
        <v>21</v>
      </c>
      <c r="C345" s="98" t="s">
        <v>2840</v>
      </c>
      <c r="D345" s="180" t="s">
        <v>912</v>
      </c>
      <c r="E345" s="181" t="s">
        <v>2968</v>
      </c>
      <c r="F345" s="98" t="s">
        <v>70</v>
      </c>
      <c r="G345" s="99" t="s">
        <v>87</v>
      </c>
      <c r="H345" s="181" t="s">
        <v>2969</v>
      </c>
      <c r="I345" s="180">
        <v>30</v>
      </c>
      <c r="J345" s="99" t="s">
        <v>27</v>
      </c>
      <c r="K345" s="116" t="s">
        <v>28</v>
      </c>
      <c r="L345" s="116" t="s">
        <v>29</v>
      </c>
      <c r="M345" s="99" t="s">
        <v>2843</v>
      </c>
      <c r="N345" s="116" t="s">
        <v>2970</v>
      </c>
      <c r="O345" s="180" t="s">
        <v>2971</v>
      </c>
      <c r="P345" s="117"/>
      <c r="Q345" s="119" t="s">
        <v>2972</v>
      </c>
    </row>
    <row r="346" s="65" customFormat="1" ht="22.5" spans="1:17">
      <c r="A346" s="98">
        <f t="shared" si="6"/>
        <v>340</v>
      </c>
      <c r="B346" s="98" t="s">
        <v>21</v>
      </c>
      <c r="C346" s="98" t="s">
        <v>2840</v>
      </c>
      <c r="D346" s="180" t="s">
        <v>937</v>
      </c>
      <c r="E346" s="181" t="s">
        <v>2973</v>
      </c>
      <c r="F346" s="98" t="s">
        <v>70</v>
      </c>
      <c r="G346" s="99" t="s">
        <v>87</v>
      </c>
      <c r="H346" s="181" t="s">
        <v>2974</v>
      </c>
      <c r="I346" s="180">
        <v>30</v>
      </c>
      <c r="J346" s="99" t="s">
        <v>27</v>
      </c>
      <c r="K346" s="116" t="s">
        <v>28</v>
      </c>
      <c r="L346" s="116" t="s">
        <v>29</v>
      </c>
      <c r="M346" s="99" t="s">
        <v>2843</v>
      </c>
      <c r="N346" s="116" t="s">
        <v>2975</v>
      </c>
      <c r="O346" s="180" t="s">
        <v>2976</v>
      </c>
      <c r="P346" s="117"/>
      <c r="Q346" s="119" t="s">
        <v>2977</v>
      </c>
    </row>
    <row r="347" s="65" customFormat="1" ht="22.5" spans="1:17">
      <c r="A347" s="98">
        <f t="shared" si="6"/>
        <v>341</v>
      </c>
      <c r="B347" s="98" t="s">
        <v>21</v>
      </c>
      <c r="C347" s="98" t="s">
        <v>2840</v>
      </c>
      <c r="D347" s="180" t="s">
        <v>937</v>
      </c>
      <c r="E347" s="181" t="s">
        <v>2978</v>
      </c>
      <c r="F347" s="98" t="s">
        <v>70</v>
      </c>
      <c r="G347" s="99" t="s">
        <v>87</v>
      </c>
      <c r="H347" s="181" t="s">
        <v>2979</v>
      </c>
      <c r="I347" s="180">
        <v>30</v>
      </c>
      <c r="J347" s="99" t="s">
        <v>27</v>
      </c>
      <c r="K347" s="116" t="s">
        <v>28</v>
      </c>
      <c r="L347" s="116" t="s">
        <v>29</v>
      </c>
      <c r="M347" s="99" t="s">
        <v>2843</v>
      </c>
      <c r="N347" s="116" t="s">
        <v>2980</v>
      </c>
      <c r="O347" s="180" t="s">
        <v>2981</v>
      </c>
      <c r="P347" s="117"/>
      <c r="Q347" s="119" t="s">
        <v>2982</v>
      </c>
    </row>
    <row r="348" s="65" customFormat="1" ht="22.5" spans="1:17">
      <c r="A348" s="98">
        <f t="shared" si="6"/>
        <v>342</v>
      </c>
      <c r="B348" s="98" t="s">
        <v>21</v>
      </c>
      <c r="C348" s="98" t="s">
        <v>2840</v>
      </c>
      <c r="D348" s="180" t="s">
        <v>937</v>
      </c>
      <c r="E348" s="181" t="s">
        <v>2983</v>
      </c>
      <c r="F348" s="98" t="s">
        <v>70</v>
      </c>
      <c r="G348" s="99" t="s">
        <v>87</v>
      </c>
      <c r="H348" s="181" t="s">
        <v>2984</v>
      </c>
      <c r="I348" s="180">
        <v>30</v>
      </c>
      <c r="J348" s="99" t="s">
        <v>27</v>
      </c>
      <c r="K348" s="116" t="s">
        <v>28</v>
      </c>
      <c r="L348" s="116" t="s">
        <v>29</v>
      </c>
      <c r="M348" s="99" t="s">
        <v>2843</v>
      </c>
      <c r="N348" s="116" t="s">
        <v>2985</v>
      </c>
      <c r="O348" s="180" t="s">
        <v>2986</v>
      </c>
      <c r="P348" s="117"/>
      <c r="Q348" s="119" t="s">
        <v>2987</v>
      </c>
    </row>
    <row r="349" s="65" customFormat="1" ht="22.5" spans="1:17">
      <c r="A349" s="98">
        <f t="shared" si="6"/>
        <v>343</v>
      </c>
      <c r="B349" s="98" t="s">
        <v>21</v>
      </c>
      <c r="C349" s="98" t="s">
        <v>2840</v>
      </c>
      <c r="D349" s="180" t="s">
        <v>937</v>
      </c>
      <c r="E349" s="181" t="s">
        <v>947</v>
      </c>
      <c r="F349" s="98" t="s">
        <v>70</v>
      </c>
      <c r="G349" s="99" t="s">
        <v>87</v>
      </c>
      <c r="H349" s="181" t="s">
        <v>2988</v>
      </c>
      <c r="I349" s="180">
        <v>30</v>
      </c>
      <c r="J349" s="99" t="s">
        <v>27</v>
      </c>
      <c r="K349" s="116" t="s">
        <v>28</v>
      </c>
      <c r="L349" s="116" t="s">
        <v>29</v>
      </c>
      <c r="M349" s="99" t="s">
        <v>2843</v>
      </c>
      <c r="N349" s="116" t="s">
        <v>2989</v>
      </c>
      <c r="O349" s="180" t="s">
        <v>951</v>
      </c>
      <c r="P349" s="117"/>
      <c r="Q349" s="119" t="s">
        <v>2990</v>
      </c>
    </row>
    <row r="350" s="65" customFormat="1" ht="22.5" spans="1:17">
      <c r="A350" s="98">
        <f t="shared" si="6"/>
        <v>344</v>
      </c>
      <c r="B350" s="98" t="s">
        <v>21</v>
      </c>
      <c r="C350" s="98" t="s">
        <v>2840</v>
      </c>
      <c r="D350" s="180" t="s">
        <v>905</v>
      </c>
      <c r="E350" s="181" t="s">
        <v>794</v>
      </c>
      <c r="F350" s="98" t="s">
        <v>70</v>
      </c>
      <c r="G350" s="99" t="s">
        <v>87</v>
      </c>
      <c r="H350" s="181" t="s">
        <v>2991</v>
      </c>
      <c r="I350" s="180">
        <v>30</v>
      </c>
      <c r="J350" s="99" t="s">
        <v>27</v>
      </c>
      <c r="K350" s="116" t="s">
        <v>28</v>
      </c>
      <c r="L350" s="116" t="s">
        <v>29</v>
      </c>
      <c r="M350" s="99" t="s">
        <v>2843</v>
      </c>
      <c r="N350" s="116" t="s">
        <v>2992</v>
      </c>
      <c r="O350" s="180" t="s">
        <v>2993</v>
      </c>
      <c r="P350" s="117"/>
      <c r="Q350" s="119" t="s">
        <v>2994</v>
      </c>
    </row>
    <row r="351" s="65" customFormat="1" ht="22.5" spans="1:17">
      <c r="A351" s="98">
        <f t="shared" si="6"/>
        <v>345</v>
      </c>
      <c r="B351" s="98" t="s">
        <v>21</v>
      </c>
      <c r="C351" s="98" t="s">
        <v>2840</v>
      </c>
      <c r="D351" s="180" t="s">
        <v>928</v>
      </c>
      <c r="E351" s="181" t="s">
        <v>545</v>
      </c>
      <c r="F351" s="98" t="s">
        <v>70</v>
      </c>
      <c r="G351" s="99" t="s">
        <v>87</v>
      </c>
      <c r="H351" s="181" t="s">
        <v>2995</v>
      </c>
      <c r="I351" s="180">
        <v>30</v>
      </c>
      <c r="J351" s="99" t="s">
        <v>27</v>
      </c>
      <c r="K351" s="116" t="s">
        <v>28</v>
      </c>
      <c r="L351" s="116" t="s">
        <v>29</v>
      </c>
      <c r="M351" s="99" t="s">
        <v>2843</v>
      </c>
      <c r="N351" s="116" t="s">
        <v>2996</v>
      </c>
      <c r="O351" s="180" t="s">
        <v>2997</v>
      </c>
      <c r="P351" s="117"/>
      <c r="Q351" s="119" t="s">
        <v>2998</v>
      </c>
    </row>
    <row r="352" s="65" customFormat="1" ht="22.5" spans="1:17">
      <c r="A352" s="98">
        <f t="shared" si="6"/>
        <v>346</v>
      </c>
      <c r="B352" s="98" t="s">
        <v>21</v>
      </c>
      <c r="C352" s="98" t="s">
        <v>2840</v>
      </c>
      <c r="D352" s="180" t="s">
        <v>928</v>
      </c>
      <c r="E352" s="181" t="s">
        <v>526</v>
      </c>
      <c r="F352" s="98" t="s">
        <v>70</v>
      </c>
      <c r="G352" s="99" t="s">
        <v>87</v>
      </c>
      <c r="H352" s="181" t="s">
        <v>2999</v>
      </c>
      <c r="I352" s="180">
        <v>30</v>
      </c>
      <c r="J352" s="99" t="s">
        <v>27</v>
      </c>
      <c r="K352" s="116" t="s">
        <v>28</v>
      </c>
      <c r="L352" s="116" t="s">
        <v>29</v>
      </c>
      <c r="M352" s="99" t="s">
        <v>2843</v>
      </c>
      <c r="N352" s="116" t="s">
        <v>3000</v>
      </c>
      <c r="O352" s="180" t="s">
        <v>3001</v>
      </c>
      <c r="P352" s="117"/>
      <c r="Q352" s="119" t="s">
        <v>3002</v>
      </c>
    </row>
    <row r="353" s="65" customFormat="1" ht="22.5" spans="1:17">
      <c r="A353" s="98">
        <f t="shared" si="6"/>
        <v>347</v>
      </c>
      <c r="B353" s="98" t="s">
        <v>21</v>
      </c>
      <c r="C353" s="98" t="s">
        <v>2840</v>
      </c>
      <c r="D353" s="180" t="s">
        <v>928</v>
      </c>
      <c r="E353" s="181" t="s">
        <v>518</v>
      </c>
      <c r="F353" s="98" t="s">
        <v>70</v>
      </c>
      <c r="G353" s="99" t="s">
        <v>87</v>
      </c>
      <c r="H353" s="181" t="s">
        <v>3003</v>
      </c>
      <c r="I353" s="180">
        <v>30</v>
      </c>
      <c r="J353" s="99" t="s">
        <v>27</v>
      </c>
      <c r="K353" s="116" t="s">
        <v>28</v>
      </c>
      <c r="L353" s="116" t="s">
        <v>29</v>
      </c>
      <c r="M353" s="99" t="s">
        <v>2843</v>
      </c>
      <c r="N353" s="116" t="s">
        <v>2773</v>
      </c>
      <c r="O353" s="180" t="s">
        <v>2774</v>
      </c>
      <c r="P353" s="117"/>
      <c r="Q353" s="119" t="s">
        <v>3004</v>
      </c>
    </row>
    <row r="354" s="65" customFormat="1" ht="22.5" spans="1:17">
      <c r="A354" s="98">
        <f t="shared" si="6"/>
        <v>348</v>
      </c>
      <c r="B354" s="98" t="s">
        <v>21</v>
      </c>
      <c r="C354" s="98" t="s">
        <v>2840</v>
      </c>
      <c r="D354" s="180" t="s">
        <v>928</v>
      </c>
      <c r="E354" s="181" t="s">
        <v>529</v>
      </c>
      <c r="F354" s="98" t="s">
        <v>70</v>
      </c>
      <c r="G354" s="99" t="s">
        <v>87</v>
      </c>
      <c r="H354" s="181" t="s">
        <v>3005</v>
      </c>
      <c r="I354" s="180">
        <v>30</v>
      </c>
      <c r="J354" s="99" t="s">
        <v>27</v>
      </c>
      <c r="K354" s="116" t="s">
        <v>28</v>
      </c>
      <c r="L354" s="116" t="s">
        <v>29</v>
      </c>
      <c r="M354" s="99" t="s">
        <v>2843</v>
      </c>
      <c r="N354" s="116" t="s">
        <v>3006</v>
      </c>
      <c r="O354" s="180" t="s">
        <v>3007</v>
      </c>
      <c r="P354" s="117"/>
      <c r="Q354" s="119" t="s">
        <v>3008</v>
      </c>
    </row>
    <row r="355" s="65" customFormat="1" ht="22.5" spans="1:17">
      <c r="A355" s="98">
        <f t="shared" si="6"/>
        <v>349</v>
      </c>
      <c r="B355" s="98" t="s">
        <v>21</v>
      </c>
      <c r="C355" s="98" t="s">
        <v>2840</v>
      </c>
      <c r="D355" s="180" t="s">
        <v>966</v>
      </c>
      <c r="E355" s="181" t="s">
        <v>3009</v>
      </c>
      <c r="F355" s="98" t="s">
        <v>70</v>
      </c>
      <c r="G355" s="99" t="s">
        <v>87</v>
      </c>
      <c r="H355" s="181" t="s">
        <v>3010</v>
      </c>
      <c r="I355" s="180">
        <v>30</v>
      </c>
      <c r="J355" s="99" t="s">
        <v>27</v>
      </c>
      <c r="K355" s="116" t="s">
        <v>28</v>
      </c>
      <c r="L355" s="116" t="s">
        <v>29</v>
      </c>
      <c r="M355" s="99" t="s">
        <v>2843</v>
      </c>
      <c r="N355" s="116" t="s">
        <v>3011</v>
      </c>
      <c r="O355" s="180" t="s">
        <v>3012</v>
      </c>
      <c r="P355" s="117"/>
      <c r="Q355" s="119" t="s">
        <v>3013</v>
      </c>
    </row>
    <row r="356" s="65" customFormat="1" ht="22.5" spans="1:17">
      <c r="A356" s="98">
        <f t="shared" si="6"/>
        <v>350</v>
      </c>
      <c r="B356" s="98" t="s">
        <v>21</v>
      </c>
      <c r="C356" s="98" t="s">
        <v>2840</v>
      </c>
      <c r="D356" s="180" t="s">
        <v>966</v>
      </c>
      <c r="E356" s="181" t="s">
        <v>3014</v>
      </c>
      <c r="F356" s="98" t="s">
        <v>70</v>
      </c>
      <c r="G356" s="99" t="s">
        <v>87</v>
      </c>
      <c r="H356" s="181" t="s">
        <v>3015</v>
      </c>
      <c r="I356" s="180">
        <v>30</v>
      </c>
      <c r="J356" s="99" t="s">
        <v>27</v>
      </c>
      <c r="K356" s="116" t="s">
        <v>28</v>
      </c>
      <c r="L356" s="116" t="s">
        <v>29</v>
      </c>
      <c r="M356" s="99" t="s">
        <v>2843</v>
      </c>
      <c r="N356" s="116" t="s">
        <v>3016</v>
      </c>
      <c r="O356" s="180" t="s">
        <v>3017</v>
      </c>
      <c r="P356" s="117"/>
      <c r="Q356" s="119" t="s">
        <v>3018</v>
      </c>
    </row>
    <row r="357" s="65" customFormat="1" ht="22.5" spans="1:17">
      <c r="A357" s="98">
        <f t="shared" si="6"/>
        <v>351</v>
      </c>
      <c r="B357" s="98" t="s">
        <v>21</v>
      </c>
      <c r="C357" s="98" t="s">
        <v>2840</v>
      </c>
      <c r="D357" s="180" t="s">
        <v>880</v>
      </c>
      <c r="E357" s="181" t="s">
        <v>3019</v>
      </c>
      <c r="F357" s="98" t="s">
        <v>70</v>
      </c>
      <c r="G357" s="99" t="s">
        <v>87</v>
      </c>
      <c r="H357" s="181" t="s">
        <v>3020</v>
      </c>
      <c r="I357" s="180">
        <v>30</v>
      </c>
      <c r="J357" s="99" t="s">
        <v>27</v>
      </c>
      <c r="K357" s="116" t="s">
        <v>28</v>
      </c>
      <c r="L357" s="116" t="s">
        <v>29</v>
      </c>
      <c r="M357" s="99" t="s">
        <v>2843</v>
      </c>
      <c r="N357" s="116" t="s">
        <v>3021</v>
      </c>
      <c r="O357" s="180" t="s">
        <v>3022</v>
      </c>
      <c r="P357" s="117"/>
      <c r="Q357" s="119" t="s">
        <v>3023</v>
      </c>
    </row>
    <row r="358" s="65" customFormat="1" ht="22.5" spans="1:17">
      <c r="A358" s="98">
        <f t="shared" si="6"/>
        <v>352</v>
      </c>
      <c r="B358" s="98" t="s">
        <v>21</v>
      </c>
      <c r="C358" s="98" t="s">
        <v>2840</v>
      </c>
      <c r="D358" s="180" t="s">
        <v>880</v>
      </c>
      <c r="E358" s="181" t="s">
        <v>3024</v>
      </c>
      <c r="F358" s="98" t="s">
        <v>70</v>
      </c>
      <c r="G358" s="99" t="s">
        <v>87</v>
      </c>
      <c r="H358" s="181" t="s">
        <v>3025</v>
      </c>
      <c r="I358" s="180">
        <v>30</v>
      </c>
      <c r="J358" s="99" t="s">
        <v>27</v>
      </c>
      <c r="K358" s="116" t="s">
        <v>28</v>
      </c>
      <c r="L358" s="116" t="s">
        <v>29</v>
      </c>
      <c r="M358" s="99" t="s">
        <v>2843</v>
      </c>
      <c r="N358" s="116" t="s">
        <v>3026</v>
      </c>
      <c r="O358" s="180" t="s">
        <v>3027</v>
      </c>
      <c r="P358" s="117"/>
      <c r="Q358" s="119" t="s">
        <v>3028</v>
      </c>
    </row>
    <row r="359" s="65" customFormat="1" ht="22.5" spans="1:17">
      <c r="A359" s="98">
        <f t="shared" si="6"/>
        <v>353</v>
      </c>
      <c r="B359" s="98" t="s">
        <v>21</v>
      </c>
      <c r="C359" s="98" t="s">
        <v>2840</v>
      </c>
      <c r="D359" s="180" t="s">
        <v>880</v>
      </c>
      <c r="E359" s="181" t="s">
        <v>715</v>
      </c>
      <c r="F359" s="98" t="s">
        <v>70</v>
      </c>
      <c r="G359" s="99" t="s">
        <v>87</v>
      </c>
      <c r="H359" s="181" t="s">
        <v>3029</v>
      </c>
      <c r="I359" s="180">
        <v>30</v>
      </c>
      <c r="J359" s="99" t="s">
        <v>27</v>
      </c>
      <c r="K359" s="116" t="s">
        <v>28</v>
      </c>
      <c r="L359" s="116" t="s">
        <v>29</v>
      </c>
      <c r="M359" s="99" t="s">
        <v>2843</v>
      </c>
      <c r="N359" s="116" t="s">
        <v>3030</v>
      </c>
      <c r="O359" s="180" t="s">
        <v>1158</v>
      </c>
      <c r="P359" s="117"/>
      <c r="Q359" s="119" t="s">
        <v>3031</v>
      </c>
    </row>
    <row r="360" s="65" customFormat="1" ht="22.5" spans="1:17">
      <c r="A360" s="98">
        <f t="shared" si="6"/>
        <v>354</v>
      </c>
      <c r="B360" s="98" t="s">
        <v>21</v>
      </c>
      <c r="C360" s="98" t="s">
        <v>2840</v>
      </c>
      <c r="D360" s="180" t="s">
        <v>880</v>
      </c>
      <c r="E360" s="181" t="s">
        <v>3032</v>
      </c>
      <c r="F360" s="98" t="s">
        <v>70</v>
      </c>
      <c r="G360" s="99" t="s">
        <v>87</v>
      </c>
      <c r="H360" s="181" t="s">
        <v>3033</v>
      </c>
      <c r="I360" s="180">
        <v>30</v>
      </c>
      <c r="J360" s="99" t="s">
        <v>27</v>
      </c>
      <c r="K360" s="116" t="s">
        <v>28</v>
      </c>
      <c r="L360" s="116" t="s">
        <v>29</v>
      </c>
      <c r="M360" s="99" t="s">
        <v>2843</v>
      </c>
      <c r="N360" s="116" t="s">
        <v>3034</v>
      </c>
      <c r="O360" s="180" t="s">
        <v>3035</v>
      </c>
      <c r="P360" s="117"/>
      <c r="Q360" s="119" t="s">
        <v>3036</v>
      </c>
    </row>
    <row r="361" s="65" customFormat="1" ht="22.5" spans="1:17">
      <c r="A361" s="98">
        <f t="shared" si="6"/>
        <v>355</v>
      </c>
      <c r="B361" s="98" t="s">
        <v>21</v>
      </c>
      <c r="C361" s="98" t="s">
        <v>2840</v>
      </c>
      <c r="D361" s="180" t="s">
        <v>880</v>
      </c>
      <c r="E361" s="181" t="s">
        <v>423</v>
      </c>
      <c r="F361" s="98" t="s">
        <v>70</v>
      </c>
      <c r="G361" s="99" t="s">
        <v>87</v>
      </c>
      <c r="H361" s="181" t="s">
        <v>3037</v>
      </c>
      <c r="I361" s="180">
        <v>30</v>
      </c>
      <c r="J361" s="99" t="s">
        <v>27</v>
      </c>
      <c r="K361" s="116" t="s">
        <v>28</v>
      </c>
      <c r="L361" s="116" t="s">
        <v>29</v>
      </c>
      <c r="M361" s="99" t="s">
        <v>2843</v>
      </c>
      <c r="N361" s="116" t="s">
        <v>3038</v>
      </c>
      <c r="O361" s="180" t="s">
        <v>3039</v>
      </c>
      <c r="P361" s="117"/>
      <c r="Q361" s="119" t="s">
        <v>3040</v>
      </c>
    </row>
    <row r="362" s="65" customFormat="1" ht="22.5" spans="1:17">
      <c r="A362" s="98">
        <f t="shared" si="6"/>
        <v>356</v>
      </c>
      <c r="B362" s="98" t="s">
        <v>21</v>
      </c>
      <c r="C362" s="98" t="s">
        <v>2840</v>
      </c>
      <c r="D362" s="180" t="s">
        <v>1059</v>
      </c>
      <c r="E362" s="181" t="s">
        <v>3041</v>
      </c>
      <c r="F362" s="98" t="s">
        <v>70</v>
      </c>
      <c r="G362" s="99" t="s">
        <v>87</v>
      </c>
      <c r="H362" s="181" t="s">
        <v>3042</v>
      </c>
      <c r="I362" s="180">
        <v>30</v>
      </c>
      <c r="J362" s="99" t="s">
        <v>27</v>
      </c>
      <c r="K362" s="116" t="s">
        <v>28</v>
      </c>
      <c r="L362" s="116" t="s">
        <v>29</v>
      </c>
      <c r="M362" s="99" t="s">
        <v>2843</v>
      </c>
      <c r="N362" s="116" t="s">
        <v>3043</v>
      </c>
      <c r="O362" s="180" t="s">
        <v>3044</v>
      </c>
      <c r="P362" s="117"/>
      <c r="Q362" s="119" t="s">
        <v>3045</v>
      </c>
    </row>
    <row r="363" s="65" customFormat="1" ht="22.5" spans="1:17">
      <c r="A363" s="98">
        <f t="shared" si="6"/>
        <v>357</v>
      </c>
      <c r="B363" s="98" t="s">
        <v>21</v>
      </c>
      <c r="C363" s="98" t="s">
        <v>2840</v>
      </c>
      <c r="D363" s="180" t="s">
        <v>1059</v>
      </c>
      <c r="E363" s="181" t="s">
        <v>2032</v>
      </c>
      <c r="F363" s="98" t="s">
        <v>70</v>
      </c>
      <c r="G363" s="99" t="s">
        <v>87</v>
      </c>
      <c r="H363" s="181" t="s">
        <v>3046</v>
      </c>
      <c r="I363" s="180">
        <v>30</v>
      </c>
      <c r="J363" s="99" t="s">
        <v>27</v>
      </c>
      <c r="K363" s="116" t="s">
        <v>28</v>
      </c>
      <c r="L363" s="116" t="s">
        <v>29</v>
      </c>
      <c r="M363" s="99" t="s">
        <v>2843</v>
      </c>
      <c r="N363" s="116" t="s">
        <v>3047</v>
      </c>
      <c r="O363" s="180" t="s">
        <v>3048</v>
      </c>
      <c r="P363" s="117"/>
      <c r="Q363" s="119" t="s">
        <v>3049</v>
      </c>
    </row>
    <row r="364" s="65" customFormat="1" ht="22.5" spans="1:17">
      <c r="A364" s="98">
        <f t="shared" si="6"/>
        <v>358</v>
      </c>
      <c r="B364" s="98" t="s">
        <v>21</v>
      </c>
      <c r="C364" s="98" t="s">
        <v>2840</v>
      </c>
      <c r="D364" s="180" t="s">
        <v>1059</v>
      </c>
      <c r="E364" s="181" t="s">
        <v>3050</v>
      </c>
      <c r="F364" s="98" t="s">
        <v>70</v>
      </c>
      <c r="G364" s="99" t="s">
        <v>87</v>
      </c>
      <c r="H364" s="181" t="s">
        <v>3051</v>
      </c>
      <c r="I364" s="180">
        <v>30</v>
      </c>
      <c r="J364" s="99" t="s">
        <v>27</v>
      </c>
      <c r="K364" s="116" t="s">
        <v>28</v>
      </c>
      <c r="L364" s="116" t="s">
        <v>29</v>
      </c>
      <c r="M364" s="99" t="s">
        <v>2843</v>
      </c>
      <c r="N364" s="116" t="s">
        <v>3052</v>
      </c>
      <c r="O364" s="180" t="s">
        <v>3053</v>
      </c>
      <c r="P364" s="117"/>
      <c r="Q364" s="119" t="s">
        <v>3054</v>
      </c>
    </row>
    <row r="365" s="65" customFormat="1" ht="22.5" spans="1:17">
      <c r="A365" s="98">
        <f t="shared" si="6"/>
        <v>359</v>
      </c>
      <c r="B365" s="98" t="s">
        <v>21</v>
      </c>
      <c r="C365" s="98" t="s">
        <v>2840</v>
      </c>
      <c r="D365" s="180" t="s">
        <v>1059</v>
      </c>
      <c r="E365" s="181" t="s">
        <v>305</v>
      </c>
      <c r="F365" s="98" t="s">
        <v>70</v>
      </c>
      <c r="G365" s="99" t="s">
        <v>87</v>
      </c>
      <c r="H365" s="181" t="s">
        <v>3055</v>
      </c>
      <c r="I365" s="180">
        <v>30</v>
      </c>
      <c r="J365" s="99" t="s">
        <v>27</v>
      </c>
      <c r="K365" s="116" t="s">
        <v>28</v>
      </c>
      <c r="L365" s="116" t="s">
        <v>29</v>
      </c>
      <c r="M365" s="99" t="s">
        <v>2843</v>
      </c>
      <c r="N365" s="116" t="s">
        <v>3056</v>
      </c>
      <c r="O365" s="180" t="s">
        <v>3057</v>
      </c>
      <c r="P365" s="117"/>
      <c r="Q365" s="119" t="s">
        <v>3058</v>
      </c>
    </row>
    <row r="366" s="65" customFormat="1" ht="22.5" spans="1:17">
      <c r="A366" s="98">
        <f t="shared" si="6"/>
        <v>360</v>
      </c>
      <c r="B366" s="98" t="s">
        <v>21</v>
      </c>
      <c r="C366" s="98" t="s">
        <v>2840</v>
      </c>
      <c r="D366" s="180" t="s">
        <v>1059</v>
      </c>
      <c r="E366" s="181" t="s">
        <v>272</v>
      </c>
      <c r="F366" s="98" t="s">
        <v>70</v>
      </c>
      <c r="G366" s="99" t="s">
        <v>87</v>
      </c>
      <c r="H366" s="181" t="s">
        <v>3059</v>
      </c>
      <c r="I366" s="180">
        <v>30</v>
      </c>
      <c r="J366" s="99" t="s">
        <v>27</v>
      </c>
      <c r="K366" s="116" t="s">
        <v>28</v>
      </c>
      <c r="L366" s="116" t="s">
        <v>29</v>
      </c>
      <c r="M366" s="99" t="s">
        <v>2843</v>
      </c>
      <c r="N366" s="116" t="s">
        <v>3060</v>
      </c>
      <c r="O366" s="180" t="s">
        <v>3061</v>
      </c>
      <c r="P366" s="117"/>
      <c r="Q366" s="119" t="s">
        <v>3062</v>
      </c>
    </row>
    <row r="367" s="65" customFormat="1" ht="22.5" spans="1:17">
      <c r="A367" s="98">
        <f t="shared" si="6"/>
        <v>361</v>
      </c>
      <c r="B367" s="98" t="s">
        <v>21</v>
      </c>
      <c r="C367" s="98" t="s">
        <v>2840</v>
      </c>
      <c r="D367" s="180" t="s">
        <v>1022</v>
      </c>
      <c r="E367" s="181" t="s">
        <v>3063</v>
      </c>
      <c r="F367" s="98" t="s">
        <v>70</v>
      </c>
      <c r="G367" s="99" t="s">
        <v>87</v>
      </c>
      <c r="H367" s="181" t="s">
        <v>3064</v>
      </c>
      <c r="I367" s="180">
        <v>30</v>
      </c>
      <c r="J367" s="99" t="s">
        <v>27</v>
      </c>
      <c r="K367" s="116" t="s">
        <v>28</v>
      </c>
      <c r="L367" s="116" t="s">
        <v>29</v>
      </c>
      <c r="M367" s="99" t="s">
        <v>2843</v>
      </c>
      <c r="N367" s="116" t="s">
        <v>3065</v>
      </c>
      <c r="O367" s="180" t="s">
        <v>3066</v>
      </c>
      <c r="P367" s="117"/>
      <c r="Q367" s="119" t="s">
        <v>3067</v>
      </c>
    </row>
    <row r="368" s="65" customFormat="1" ht="22.5" spans="1:17">
      <c r="A368" s="98">
        <f t="shared" si="6"/>
        <v>362</v>
      </c>
      <c r="B368" s="98" t="s">
        <v>21</v>
      </c>
      <c r="C368" s="98" t="s">
        <v>2840</v>
      </c>
      <c r="D368" s="180" t="s">
        <v>1022</v>
      </c>
      <c r="E368" s="181" t="s">
        <v>1437</v>
      </c>
      <c r="F368" s="98" t="s">
        <v>70</v>
      </c>
      <c r="G368" s="99" t="s">
        <v>87</v>
      </c>
      <c r="H368" s="181" t="s">
        <v>3068</v>
      </c>
      <c r="I368" s="180">
        <v>30</v>
      </c>
      <c r="J368" s="99" t="s">
        <v>27</v>
      </c>
      <c r="K368" s="116" t="s">
        <v>28</v>
      </c>
      <c r="L368" s="116" t="s">
        <v>29</v>
      </c>
      <c r="M368" s="99" t="s">
        <v>2843</v>
      </c>
      <c r="N368" s="116" t="s">
        <v>3069</v>
      </c>
      <c r="O368" s="180" t="s">
        <v>3070</v>
      </c>
      <c r="P368" s="117"/>
      <c r="Q368" s="119" t="s">
        <v>3071</v>
      </c>
    </row>
    <row r="369" s="65" customFormat="1" ht="22.5" spans="1:17">
      <c r="A369" s="98">
        <f t="shared" si="6"/>
        <v>363</v>
      </c>
      <c r="B369" s="98" t="s">
        <v>21</v>
      </c>
      <c r="C369" s="98" t="s">
        <v>2840</v>
      </c>
      <c r="D369" s="180" t="s">
        <v>1022</v>
      </c>
      <c r="E369" s="181" t="s">
        <v>3072</v>
      </c>
      <c r="F369" s="98" t="s">
        <v>70</v>
      </c>
      <c r="G369" s="99" t="s">
        <v>87</v>
      </c>
      <c r="H369" s="181" t="s">
        <v>3073</v>
      </c>
      <c r="I369" s="180">
        <v>30</v>
      </c>
      <c r="J369" s="99" t="s">
        <v>27</v>
      </c>
      <c r="K369" s="116" t="s">
        <v>28</v>
      </c>
      <c r="L369" s="116" t="s">
        <v>29</v>
      </c>
      <c r="M369" s="99" t="s">
        <v>2843</v>
      </c>
      <c r="N369" s="116" t="s">
        <v>3074</v>
      </c>
      <c r="O369" s="180" t="s">
        <v>3075</v>
      </c>
      <c r="P369" s="117"/>
      <c r="Q369" s="119" t="s">
        <v>3076</v>
      </c>
    </row>
    <row r="370" s="65" customFormat="1" ht="22.5" spans="1:17">
      <c r="A370" s="98">
        <f t="shared" si="6"/>
        <v>364</v>
      </c>
      <c r="B370" s="98" t="s">
        <v>21</v>
      </c>
      <c r="C370" s="98" t="s">
        <v>2840</v>
      </c>
      <c r="D370" s="180" t="s">
        <v>1046</v>
      </c>
      <c r="E370" s="181" t="s">
        <v>3077</v>
      </c>
      <c r="F370" s="98" t="s">
        <v>70</v>
      </c>
      <c r="G370" s="99" t="s">
        <v>87</v>
      </c>
      <c r="H370" s="181" t="s">
        <v>3078</v>
      </c>
      <c r="I370" s="180">
        <v>30</v>
      </c>
      <c r="J370" s="99" t="s">
        <v>27</v>
      </c>
      <c r="K370" s="116" t="s">
        <v>28</v>
      </c>
      <c r="L370" s="116" t="s">
        <v>29</v>
      </c>
      <c r="M370" s="99" t="s">
        <v>2843</v>
      </c>
      <c r="N370" s="116" t="s">
        <v>3079</v>
      </c>
      <c r="O370" s="180" t="s">
        <v>3080</v>
      </c>
      <c r="P370" s="117"/>
      <c r="Q370" s="119" t="s">
        <v>3081</v>
      </c>
    </row>
    <row r="371" s="65" customFormat="1" ht="22.5" spans="1:17">
      <c r="A371" s="98">
        <f t="shared" si="6"/>
        <v>365</v>
      </c>
      <c r="B371" s="98" t="s">
        <v>21</v>
      </c>
      <c r="C371" s="98" t="s">
        <v>2840</v>
      </c>
      <c r="D371" s="180" t="s">
        <v>1046</v>
      </c>
      <c r="E371" s="181" t="s">
        <v>803</v>
      </c>
      <c r="F371" s="98" t="s">
        <v>70</v>
      </c>
      <c r="G371" s="99" t="s">
        <v>87</v>
      </c>
      <c r="H371" s="181" t="s">
        <v>3082</v>
      </c>
      <c r="I371" s="180">
        <v>30</v>
      </c>
      <c r="J371" s="99" t="s">
        <v>27</v>
      </c>
      <c r="K371" s="116" t="s">
        <v>28</v>
      </c>
      <c r="L371" s="116" t="s">
        <v>29</v>
      </c>
      <c r="M371" s="99" t="s">
        <v>2843</v>
      </c>
      <c r="N371" s="116" t="s">
        <v>2752</v>
      </c>
      <c r="O371" s="180" t="s">
        <v>2753</v>
      </c>
      <c r="P371" s="117"/>
      <c r="Q371" s="119" t="s">
        <v>3083</v>
      </c>
    </row>
    <row r="372" s="65" customFormat="1" ht="22.5" spans="1:17">
      <c r="A372" s="98">
        <f t="shared" si="6"/>
        <v>366</v>
      </c>
      <c r="B372" s="98" t="s">
        <v>21</v>
      </c>
      <c r="C372" s="98" t="s">
        <v>2840</v>
      </c>
      <c r="D372" s="180" t="s">
        <v>1046</v>
      </c>
      <c r="E372" s="181" t="s">
        <v>3084</v>
      </c>
      <c r="F372" s="98" t="s">
        <v>70</v>
      </c>
      <c r="G372" s="99" t="s">
        <v>87</v>
      </c>
      <c r="H372" s="181" t="s">
        <v>3085</v>
      </c>
      <c r="I372" s="180">
        <v>30</v>
      </c>
      <c r="J372" s="99" t="s">
        <v>27</v>
      </c>
      <c r="K372" s="116" t="s">
        <v>28</v>
      </c>
      <c r="L372" s="116" t="s">
        <v>29</v>
      </c>
      <c r="M372" s="99" t="s">
        <v>2843</v>
      </c>
      <c r="N372" s="116" t="s">
        <v>3086</v>
      </c>
      <c r="O372" s="180" t="s">
        <v>3087</v>
      </c>
      <c r="P372" s="117"/>
      <c r="Q372" s="119" t="s">
        <v>3088</v>
      </c>
    </row>
    <row r="373" s="65" customFormat="1" ht="22.5" spans="1:17">
      <c r="A373" s="98">
        <f t="shared" si="6"/>
        <v>367</v>
      </c>
      <c r="B373" s="98" t="s">
        <v>21</v>
      </c>
      <c r="C373" s="98" t="s">
        <v>2840</v>
      </c>
      <c r="D373" s="180" t="s">
        <v>1053</v>
      </c>
      <c r="E373" s="181" t="s">
        <v>3089</v>
      </c>
      <c r="F373" s="98" t="s">
        <v>70</v>
      </c>
      <c r="G373" s="99" t="s">
        <v>87</v>
      </c>
      <c r="H373" s="181" t="s">
        <v>3090</v>
      </c>
      <c r="I373" s="180">
        <v>30</v>
      </c>
      <c r="J373" s="99" t="s">
        <v>27</v>
      </c>
      <c r="K373" s="116" t="s">
        <v>28</v>
      </c>
      <c r="L373" s="116" t="s">
        <v>29</v>
      </c>
      <c r="M373" s="99" t="s">
        <v>2843</v>
      </c>
      <c r="N373" s="116" t="s">
        <v>3091</v>
      </c>
      <c r="O373" s="180" t="s">
        <v>3092</v>
      </c>
      <c r="P373" s="117"/>
      <c r="Q373" s="119" t="s">
        <v>3093</v>
      </c>
    </row>
    <row r="374" s="65" customFormat="1" ht="22.5" spans="1:17">
      <c r="A374" s="98">
        <f t="shared" si="6"/>
        <v>368</v>
      </c>
      <c r="B374" s="98" t="s">
        <v>21</v>
      </c>
      <c r="C374" s="98" t="s">
        <v>2840</v>
      </c>
      <c r="D374" s="180" t="s">
        <v>1053</v>
      </c>
      <c r="E374" s="181" t="s">
        <v>201</v>
      </c>
      <c r="F374" s="98" t="s">
        <v>70</v>
      </c>
      <c r="G374" s="99" t="s">
        <v>87</v>
      </c>
      <c r="H374" s="181" t="s">
        <v>3094</v>
      </c>
      <c r="I374" s="180">
        <v>30</v>
      </c>
      <c r="J374" s="99" t="s">
        <v>27</v>
      </c>
      <c r="K374" s="116" t="s">
        <v>28</v>
      </c>
      <c r="L374" s="116" t="s">
        <v>29</v>
      </c>
      <c r="M374" s="99" t="s">
        <v>2843</v>
      </c>
      <c r="N374" s="116" t="s">
        <v>3095</v>
      </c>
      <c r="O374" s="180" t="s">
        <v>3096</v>
      </c>
      <c r="P374" s="117"/>
      <c r="Q374" s="119" t="s">
        <v>3097</v>
      </c>
    </row>
    <row r="375" s="65" customFormat="1" ht="22.5" spans="1:17">
      <c r="A375" s="98">
        <f t="shared" si="6"/>
        <v>369</v>
      </c>
      <c r="B375" s="98" t="s">
        <v>21</v>
      </c>
      <c r="C375" s="98" t="s">
        <v>2840</v>
      </c>
      <c r="D375" s="180" t="s">
        <v>1176</v>
      </c>
      <c r="E375" s="181" t="s">
        <v>1177</v>
      </c>
      <c r="F375" s="98" t="s">
        <v>70</v>
      </c>
      <c r="G375" s="99" t="s">
        <v>87</v>
      </c>
      <c r="H375" s="181" t="s">
        <v>3098</v>
      </c>
      <c r="I375" s="180">
        <v>30</v>
      </c>
      <c r="J375" s="99" t="s">
        <v>27</v>
      </c>
      <c r="K375" s="116" t="s">
        <v>28</v>
      </c>
      <c r="L375" s="116" t="s">
        <v>29</v>
      </c>
      <c r="M375" s="99" t="s">
        <v>2843</v>
      </c>
      <c r="N375" s="116" t="s">
        <v>3099</v>
      </c>
      <c r="O375" s="180" t="s">
        <v>3100</v>
      </c>
      <c r="P375" s="117"/>
      <c r="Q375" s="119" t="s">
        <v>3101</v>
      </c>
    </row>
    <row r="376" s="65" customFormat="1" ht="22.5" spans="1:17">
      <c r="A376" s="98">
        <f t="shared" si="6"/>
        <v>370</v>
      </c>
      <c r="B376" s="98" t="s">
        <v>21</v>
      </c>
      <c r="C376" s="98" t="s">
        <v>2840</v>
      </c>
      <c r="D376" s="180" t="s">
        <v>1176</v>
      </c>
      <c r="E376" s="181" t="s">
        <v>360</v>
      </c>
      <c r="F376" s="98" t="s">
        <v>70</v>
      </c>
      <c r="G376" s="99" t="s">
        <v>87</v>
      </c>
      <c r="H376" s="181" t="s">
        <v>3102</v>
      </c>
      <c r="I376" s="180">
        <v>30</v>
      </c>
      <c r="J376" s="99" t="s">
        <v>27</v>
      </c>
      <c r="K376" s="116" t="s">
        <v>28</v>
      </c>
      <c r="L376" s="116" t="s">
        <v>29</v>
      </c>
      <c r="M376" s="99" t="s">
        <v>2843</v>
      </c>
      <c r="N376" s="116" t="s">
        <v>3103</v>
      </c>
      <c r="O376" s="180" t="s">
        <v>3104</v>
      </c>
      <c r="P376" s="117"/>
      <c r="Q376" s="119" t="s">
        <v>3105</v>
      </c>
    </row>
    <row r="377" s="65" customFormat="1" ht="22.5" spans="1:17">
      <c r="A377" s="98">
        <f t="shared" si="6"/>
        <v>371</v>
      </c>
      <c r="B377" s="98" t="s">
        <v>21</v>
      </c>
      <c r="C377" s="98" t="s">
        <v>2840</v>
      </c>
      <c r="D377" s="180" t="s">
        <v>1176</v>
      </c>
      <c r="E377" s="181" t="s">
        <v>378</v>
      </c>
      <c r="F377" s="98" t="s">
        <v>70</v>
      </c>
      <c r="G377" s="99" t="s">
        <v>87</v>
      </c>
      <c r="H377" s="181" t="s">
        <v>3106</v>
      </c>
      <c r="I377" s="180">
        <v>30</v>
      </c>
      <c r="J377" s="99" t="s">
        <v>27</v>
      </c>
      <c r="K377" s="116" t="s">
        <v>28</v>
      </c>
      <c r="L377" s="116" t="s">
        <v>29</v>
      </c>
      <c r="M377" s="99" t="s">
        <v>2843</v>
      </c>
      <c r="N377" s="116" t="s">
        <v>3107</v>
      </c>
      <c r="O377" s="180" t="s">
        <v>3108</v>
      </c>
      <c r="P377" s="117"/>
      <c r="Q377" s="119" t="s">
        <v>3109</v>
      </c>
    </row>
    <row r="378" s="65" customFormat="1" ht="22.5" spans="1:17">
      <c r="A378" s="98">
        <f t="shared" si="6"/>
        <v>372</v>
      </c>
      <c r="B378" s="98" t="s">
        <v>21</v>
      </c>
      <c r="C378" s="98" t="s">
        <v>2840</v>
      </c>
      <c r="D378" s="180" t="s">
        <v>1611</v>
      </c>
      <c r="E378" s="181" t="s">
        <v>338</v>
      </c>
      <c r="F378" s="98" t="s">
        <v>70</v>
      </c>
      <c r="G378" s="99" t="s">
        <v>87</v>
      </c>
      <c r="H378" s="181" t="s">
        <v>3110</v>
      </c>
      <c r="I378" s="180">
        <v>30</v>
      </c>
      <c r="J378" s="99" t="s">
        <v>27</v>
      </c>
      <c r="K378" s="116" t="s">
        <v>28</v>
      </c>
      <c r="L378" s="116" t="s">
        <v>29</v>
      </c>
      <c r="M378" s="99" t="s">
        <v>2843</v>
      </c>
      <c r="N378" s="116" t="s">
        <v>3111</v>
      </c>
      <c r="O378" s="180" t="s">
        <v>3112</v>
      </c>
      <c r="P378" s="117"/>
      <c r="Q378" s="119" t="s">
        <v>3113</v>
      </c>
    </row>
    <row r="379" s="65" customFormat="1" ht="22.5" spans="1:17">
      <c r="A379" s="98">
        <f t="shared" si="6"/>
        <v>373</v>
      </c>
      <c r="B379" s="98" t="s">
        <v>21</v>
      </c>
      <c r="C379" s="98" t="s">
        <v>2840</v>
      </c>
      <c r="D379" s="180" t="s">
        <v>1611</v>
      </c>
      <c r="E379" s="181" t="s">
        <v>2759</v>
      </c>
      <c r="F379" s="98" t="s">
        <v>70</v>
      </c>
      <c r="G379" s="99" t="s">
        <v>87</v>
      </c>
      <c r="H379" s="181" t="s">
        <v>3114</v>
      </c>
      <c r="I379" s="180">
        <v>30</v>
      </c>
      <c r="J379" s="99" t="s">
        <v>27</v>
      </c>
      <c r="K379" s="116" t="s">
        <v>28</v>
      </c>
      <c r="L379" s="116" t="s">
        <v>29</v>
      </c>
      <c r="M379" s="99" t="s">
        <v>2843</v>
      </c>
      <c r="N379" s="116" t="s">
        <v>2761</v>
      </c>
      <c r="O379" s="180" t="s">
        <v>2762</v>
      </c>
      <c r="P379" s="117"/>
      <c r="Q379" s="119" t="s">
        <v>3115</v>
      </c>
    </row>
    <row r="380" s="65" customFormat="1" ht="22.5" spans="1:17">
      <c r="A380" s="98">
        <f t="shared" si="6"/>
        <v>374</v>
      </c>
      <c r="B380" s="98" t="s">
        <v>21</v>
      </c>
      <c r="C380" s="98" t="s">
        <v>2840</v>
      </c>
      <c r="D380" s="180" t="s">
        <v>1092</v>
      </c>
      <c r="E380" s="181" t="s">
        <v>408</v>
      </c>
      <c r="F380" s="98" t="s">
        <v>70</v>
      </c>
      <c r="G380" s="99" t="s">
        <v>87</v>
      </c>
      <c r="H380" s="181" t="s">
        <v>3116</v>
      </c>
      <c r="I380" s="180">
        <v>30</v>
      </c>
      <c r="J380" s="99" t="s">
        <v>27</v>
      </c>
      <c r="K380" s="116" t="s">
        <v>28</v>
      </c>
      <c r="L380" s="116" t="s">
        <v>29</v>
      </c>
      <c r="M380" s="99" t="s">
        <v>2843</v>
      </c>
      <c r="N380" s="116" t="s">
        <v>3117</v>
      </c>
      <c r="O380" s="180" t="s">
        <v>3118</v>
      </c>
      <c r="P380" s="117"/>
      <c r="Q380" s="119" t="s">
        <v>3119</v>
      </c>
    </row>
    <row r="381" s="65" customFormat="1" ht="22.5" spans="1:17">
      <c r="A381" s="98">
        <f t="shared" si="6"/>
        <v>375</v>
      </c>
      <c r="B381" s="98" t="s">
        <v>21</v>
      </c>
      <c r="C381" s="98" t="s">
        <v>2840</v>
      </c>
      <c r="D381" s="180" t="s">
        <v>1092</v>
      </c>
      <c r="E381" s="181" t="s">
        <v>396</v>
      </c>
      <c r="F381" s="98" t="s">
        <v>70</v>
      </c>
      <c r="G381" s="99" t="s">
        <v>87</v>
      </c>
      <c r="H381" s="181" t="s">
        <v>3120</v>
      </c>
      <c r="I381" s="180">
        <v>30</v>
      </c>
      <c r="J381" s="99" t="s">
        <v>27</v>
      </c>
      <c r="K381" s="116" t="s">
        <v>28</v>
      </c>
      <c r="L381" s="116" t="s">
        <v>29</v>
      </c>
      <c r="M381" s="99" t="s">
        <v>2843</v>
      </c>
      <c r="N381" s="116" t="s">
        <v>3121</v>
      </c>
      <c r="O381" s="180" t="s">
        <v>3122</v>
      </c>
      <c r="P381" s="117"/>
      <c r="Q381" s="119" t="s">
        <v>3123</v>
      </c>
    </row>
    <row r="382" s="65" customFormat="1" ht="22.5" spans="1:17">
      <c r="A382" s="98">
        <f t="shared" si="6"/>
        <v>376</v>
      </c>
      <c r="B382" s="98" t="s">
        <v>21</v>
      </c>
      <c r="C382" s="98" t="s">
        <v>2840</v>
      </c>
      <c r="D382" s="180" t="s">
        <v>1092</v>
      </c>
      <c r="E382" s="181" t="s">
        <v>387</v>
      </c>
      <c r="F382" s="98" t="s">
        <v>70</v>
      </c>
      <c r="G382" s="99" t="s">
        <v>87</v>
      </c>
      <c r="H382" s="181" t="s">
        <v>3124</v>
      </c>
      <c r="I382" s="180">
        <v>30</v>
      </c>
      <c r="J382" s="99" t="s">
        <v>27</v>
      </c>
      <c r="K382" s="116" t="s">
        <v>28</v>
      </c>
      <c r="L382" s="116" t="s">
        <v>29</v>
      </c>
      <c r="M382" s="99" t="s">
        <v>2843</v>
      </c>
      <c r="N382" s="116" t="s">
        <v>3125</v>
      </c>
      <c r="O382" s="180" t="s">
        <v>3126</v>
      </c>
      <c r="P382" s="117"/>
      <c r="Q382" s="119" t="s">
        <v>3127</v>
      </c>
    </row>
    <row r="383" s="65" customFormat="1" ht="22.5" spans="1:17">
      <c r="A383" s="98">
        <f t="shared" si="6"/>
        <v>377</v>
      </c>
      <c r="B383" s="98" t="s">
        <v>21</v>
      </c>
      <c r="C383" s="98" t="s">
        <v>2840</v>
      </c>
      <c r="D383" s="180" t="s">
        <v>1092</v>
      </c>
      <c r="E383" s="181" t="s">
        <v>393</v>
      </c>
      <c r="F383" s="98" t="s">
        <v>70</v>
      </c>
      <c r="G383" s="99" t="s">
        <v>87</v>
      </c>
      <c r="H383" s="181" t="s">
        <v>3128</v>
      </c>
      <c r="I383" s="180">
        <v>30</v>
      </c>
      <c r="J383" s="99" t="s">
        <v>27</v>
      </c>
      <c r="K383" s="116" t="s">
        <v>28</v>
      </c>
      <c r="L383" s="116" t="s">
        <v>29</v>
      </c>
      <c r="M383" s="99" t="s">
        <v>2843</v>
      </c>
      <c r="N383" s="116" t="s">
        <v>3129</v>
      </c>
      <c r="O383" s="180" t="s">
        <v>3130</v>
      </c>
      <c r="P383" s="117"/>
      <c r="Q383" s="119" t="s">
        <v>3131</v>
      </c>
    </row>
    <row r="384" s="65" customFormat="1" ht="22.5" spans="1:17">
      <c r="A384" s="98">
        <f t="shared" si="6"/>
        <v>378</v>
      </c>
      <c r="B384" s="98" t="s">
        <v>21</v>
      </c>
      <c r="C384" s="98" t="s">
        <v>2840</v>
      </c>
      <c r="D384" s="180" t="s">
        <v>1092</v>
      </c>
      <c r="E384" s="181" t="s">
        <v>402</v>
      </c>
      <c r="F384" s="98" t="s">
        <v>70</v>
      </c>
      <c r="G384" s="99" t="s">
        <v>87</v>
      </c>
      <c r="H384" s="181" t="s">
        <v>3132</v>
      </c>
      <c r="I384" s="180">
        <v>30</v>
      </c>
      <c r="J384" s="99" t="s">
        <v>27</v>
      </c>
      <c r="K384" s="116" t="s">
        <v>28</v>
      </c>
      <c r="L384" s="116" t="s">
        <v>29</v>
      </c>
      <c r="M384" s="99" t="s">
        <v>2843</v>
      </c>
      <c r="N384" s="116" t="s">
        <v>3133</v>
      </c>
      <c r="O384" s="180" t="s">
        <v>3134</v>
      </c>
      <c r="P384" s="117"/>
      <c r="Q384" s="119" t="s">
        <v>3135</v>
      </c>
    </row>
    <row r="385" s="65" customFormat="1" ht="22.5" spans="1:17">
      <c r="A385" s="98">
        <f t="shared" si="6"/>
        <v>379</v>
      </c>
      <c r="B385" s="98" t="s">
        <v>21</v>
      </c>
      <c r="C385" s="98" t="s">
        <v>2840</v>
      </c>
      <c r="D385" s="180" t="s">
        <v>890</v>
      </c>
      <c r="E385" s="181" t="s">
        <v>654</v>
      </c>
      <c r="F385" s="98" t="s">
        <v>70</v>
      </c>
      <c r="G385" s="99" t="s">
        <v>87</v>
      </c>
      <c r="H385" s="181" t="s">
        <v>3136</v>
      </c>
      <c r="I385" s="180">
        <v>30</v>
      </c>
      <c r="J385" s="99" t="s">
        <v>27</v>
      </c>
      <c r="K385" s="116" t="s">
        <v>28</v>
      </c>
      <c r="L385" s="116" t="s">
        <v>29</v>
      </c>
      <c r="M385" s="99" t="s">
        <v>2843</v>
      </c>
      <c r="N385" s="116" t="s">
        <v>3137</v>
      </c>
      <c r="O385" s="180" t="s">
        <v>3138</v>
      </c>
      <c r="P385" s="117"/>
      <c r="Q385" s="119" t="s">
        <v>3139</v>
      </c>
    </row>
    <row r="386" s="65" customFormat="1" ht="22.5" spans="1:17">
      <c r="A386" s="98">
        <f t="shared" si="6"/>
        <v>380</v>
      </c>
      <c r="B386" s="98" t="s">
        <v>21</v>
      </c>
      <c r="C386" s="98" t="s">
        <v>2840</v>
      </c>
      <c r="D386" s="180" t="s">
        <v>1149</v>
      </c>
      <c r="E386" s="181" t="s">
        <v>3140</v>
      </c>
      <c r="F386" s="98" t="s">
        <v>70</v>
      </c>
      <c r="G386" s="99" t="s">
        <v>87</v>
      </c>
      <c r="H386" s="181" t="s">
        <v>3141</v>
      </c>
      <c r="I386" s="180">
        <v>30</v>
      </c>
      <c r="J386" s="99" t="s">
        <v>27</v>
      </c>
      <c r="K386" s="116" t="s">
        <v>28</v>
      </c>
      <c r="L386" s="116" t="s">
        <v>29</v>
      </c>
      <c r="M386" s="99" t="s">
        <v>2843</v>
      </c>
      <c r="N386" s="116" t="s">
        <v>3142</v>
      </c>
      <c r="O386" s="180" t="s">
        <v>3143</v>
      </c>
      <c r="P386" s="117"/>
      <c r="Q386" s="119" t="s">
        <v>3144</v>
      </c>
    </row>
    <row r="387" s="65" customFormat="1" ht="22.5" spans="1:17">
      <c r="A387" s="98">
        <f t="shared" si="6"/>
        <v>381</v>
      </c>
      <c r="B387" s="98" t="s">
        <v>21</v>
      </c>
      <c r="C387" s="98" t="s">
        <v>2840</v>
      </c>
      <c r="D387" s="180" t="s">
        <v>1149</v>
      </c>
      <c r="E387" s="181" t="s">
        <v>1150</v>
      </c>
      <c r="F387" s="98" t="s">
        <v>70</v>
      </c>
      <c r="G387" s="99" t="s">
        <v>87</v>
      </c>
      <c r="H387" s="181" t="s">
        <v>3145</v>
      </c>
      <c r="I387" s="180">
        <v>30</v>
      </c>
      <c r="J387" s="99" t="s">
        <v>27</v>
      </c>
      <c r="K387" s="116" t="s">
        <v>28</v>
      </c>
      <c r="L387" s="116" t="s">
        <v>29</v>
      </c>
      <c r="M387" s="99" t="s">
        <v>2843</v>
      </c>
      <c r="N387" s="116" t="s">
        <v>3146</v>
      </c>
      <c r="O387" s="180" t="s">
        <v>3147</v>
      </c>
      <c r="P387" s="117"/>
      <c r="Q387" s="119" t="s">
        <v>3148</v>
      </c>
    </row>
    <row r="388" s="65" customFormat="1" ht="22.5" spans="1:17">
      <c r="A388" s="98">
        <f t="shared" si="6"/>
        <v>382</v>
      </c>
      <c r="B388" s="98" t="s">
        <v>21</v>
      </c>
      <c r="C388" s="98" t="s">
        <v>2840</v>
      </c>
      <c r="D388" s="180" t="s">
        <v>1149</v>
      </c>
      <c r="E388" s="181" t="s">
        <v>3149</v>
      </c>
      <c r="F388" s="98" t="s">
        <v>70</v>
      </c>
      <c r="G388" s="99" t="s">
        <v>87</v>
      </c>
      <c r="H388" s="181" t="s">
        <v>3150</v>
      </c>
      <c r="I388" s="180">
        <v>30</v>
      </c>
      <c r="J388" s="99" t="s">
        <v>27</v>
      </c>
      <c r="K388" s="116" t="s">
        <v>28</v>
      </c>
      <c r="L388" s="116" t="s">
        <v>29</v>
      </c>
      <c r="M388" s="99" t="s">
        <v>2843</v>
      </c>
      <c r="N388" s="116" t="s">
        <v>3151</v>
      </c>
      <c r="O388" s="180" t="s">
        <v>3152</v>
      </c>
      <c r="P388" s="117"/>
      <c r="Q388" s="119" t="s">
        <v>3153</v>
      </c>
    </row>
    <row r="389" s="65" customFormat="1" ht="22.5" spans="1:17">
      <c r="A389" s="98">
        <f t="shared" si="6"/>
        <v>383</v>
      </c>
      <c r="B389" s="98" t="s">
        <v>21</v>
      </c>
      <c r="C389" s="98" t="s">
        <v>2840</v>
      </c>
      <c r="D389" s="180" t="s">
        <v>2742</v>
      </c>
      <c r="E389" s="181" t="s">
        <v>3154</v>
      </c>
      <c r="F389" s="98" t="s">
        <v>70</v>
      </c>
      <c r="G389" s="99" t="s">
        <v>87</v>
      </c>
      <c r="H389" s="181" t="s">
        <v>3155</v>
      </c>
      <c r="I389" s="180">
        <v>30</v>
      </c>
      <c r="J389" s="99" t="s">
        <v>27</v>
      </c>
      <c r="K389" s="116" t="s">
        <v>28</v>
      </c>
      <c r="L389" s="116" t="s">
        <v>29</v>
      </c>
      <c r="M389" s="99" t="s">
        <v>2843</v>
      </c>
      <c r="N389" s="116" t="s">
        <v>3156</v>
      </c>
      <c r="O389" s="180" t="s">
        <v>2966</v>
      </c>
      <c r="P389" s="117"/>
      <c r="Q389" s="119" t="s">
        <v>3157</v>
      </c>
    </row>
    <row r="390" s="65" customFormat="1" ht="22.5" spans="1:17">
      <c r="A390" s="98">
        <f t="shared" si="6"/>
        <v>384</v>
      </c>
      <c r="B390" s="98" t="s">
        <v>21</v>
      </c>
      <c r="C390" s="98" t="s">
        <v>2840</v>
      </c>
      <c r="D390" s="180" t="s">
        <v>2742</v>
      </c>
      <c r="E390" s="181" t="s">
        <v>689</v>
      </c>
      <c r="F390" s="98" t="s">
        <v>70</v>
      </c>
      <c r="G390" s="99" t="s">
        <v>87</v>
      </c>
      <c r="H390" s="181" t="s">
        <v>3158</v>
      </c>
      <c r="I390" s="180">
        <v>30</v>
      </c>
      <c r="J390" s="99" t="s">
        <v>27</v>
      </c>
      <c r="K390" s="116" t="s">
        <v>28</v>
      </c>
      <c r="L390" s="116" t="s">
        <v>29</v>
      </c>
      <c r="M390" s="99" t="s">
        <v>2843</v>
      </c>
      <c r="N390" s="116" t="s">
        <v>3159</v>
      </c>
      <c r="O390" s="180" t="s">
        <v>3160</v>
      </c>
      <c r="P390" s="117"/>
      <c r="Q390" s="119" t="s">
        <v>3161</v>
      </c>
    </row>
    <row r="391" s="65" customFormat="1" ht="22.5" spans="1:17">
      <c r="A391" s="98">
        <f t="shared" si="6"/>
        <v>385</v>
      </c>
      <c r="B391" s="98" t="s">
        <v>21</v>
      </c>
      <c r="C391" s="98" t="s">
        <v>2840</v>
      </c>
      <c r="D391" s="180" t="s">
        <v>2742</v>
      </c>
      <c r="E391" s="181" t="s">
        <v>3162</v>
      </c>
      <c r="F391" s="98" t="s">
        <v>70</v>
      </c>
      <c r="G391" s="99" t="s">
        <v>87</v>
      </c>
      <c r="H391" s="181" t="s">
        <v>3163</v>
      </c>
      <c r="I391" s="180">
        <v>30</v>
      </c>
      <c r="J391" s="99" t="s">
        <v>27</v>
      </c>
      <c r="K391" s="116" t="s">
        <v>28</v>
      </c>
      <c r="L391" s="116" t="s">
        <v>29</v>
      </c>
      <c r="M391" s="99" t="s">
        <v>2843</v>
      </c>
      <c r="N391" s="116" t="s">
        <v>3164</v>
      </c>
      <c r="O391" s="180" t="s">
        <v>3165</v>
      </c>
      <c r="P391" s="117"/>
      <c r="Q391" s="119" t="s">
        <v>3166</v>
      </c>
    </row>
    <row r="392" s="65" customFormat="1" ht="22.5" spans="1:17">
      <c r="A392" s="98">
        <f t="shared" si="6"/>
        <v>386</v>
      </c>
      <c r="B392" s="98" t="s">
        <v>21</v>
      </c>
      <c r="C392" s="98" t="s">
        <v>2840</v>
      </c>
      <c r="D392" s="180" t="s">
        <v>959</v>
      </c>
      <c r="E392" s="181" t="s">
        <v>736</v>
      </c>
      <c r="F392" s="98" t="s">
        <v>70</v>
      </c>
      <c r="G392" s="99" t="s">
        <v>87</v>
      </c>
      <c r="H392" s="181" t="s">
        <v>3167</v>
      </c>
      <c r="I392" s="180">
        <v>30</v>
      </c>
      <c r="J392" s="99" t="s">
        <v>27</v>
      </c>
      <c r="K392" s="116" t="s">
        <v>28</v>
      </c>
      <c r="L392" s="116" t="s">
        <v>29</v>
      </c>
      <c r="M392" s="99" t="s">
        <v>2843</v>
      </c>
      <c r="N392" s="116" t="s">
        <v>3168</v>
      </c>
      <c r="O392" s="180" t="s">
        <v>3169</v>
      </c>
      <c r="P392" s="117"/>
      <c r="Q392" s="119" t="s">
        <v>3170</v>
      </c>
    </row>
    <row r="393" s="65" customFormat="1" ht="22.5" spans="1:17">
      <c r="A393" s="98">
        <f t="shared" si="6"/>
        <v>387</v>
      </c>
      <c r="B393" s="98" t="s">
        <v>21</v>
      </c>
      <c r="C393" s="98" t="s">
        <v>2840</v>
      </c>
      <c r="D393" s="180" t="s">
        <v>959</v>
      </c>
      <c r="E393" s="181" t="s">
        <v>739</v>
      </c>
      <c r="F393" s="98" t="s">
        <v>70</v>
      </c>
      <c r="G393" s="99" t="s">
        <v>87</v>
      </c>
      <c r="H393" s="181" t="s">
        <v>3171</v>
      </c>
      <c r="I393" s="180">
        <v>30</v>
      </c>
      <c r="J393" s="99" t="s">
        <v>27</v>
      </c>
      <c r="K393" s="116" t="s">
        <v>28</v>
      </c>
      <c r="L393" s="116" t="s">
        <v>29</v>
      </c>
      <c r="M393" s="99" t="s">
        <v>2843</v>
      </c>
      <c r="N393" s="116" t="s">
        <v>3172</v>
      </c>
      <c r="O393" s="180" t="s">
        <v>3173</v>
      </c>
      <c r="P393" s="117"/>
      <c r="Q393" s="119" t="s">
        <v>3174</v>
      </c>
    </row>
    <row r="394" s="65" customFormat="1" ht="22.5" spans="1:17">
      <c r="A394" s="98">
        <f t="shared" si="6"/>
        <v>388</v>
      </c>
      <c r="B394" s="98" t="s">
        <v>21</v>
      </c>
      <c r="C394" s="98" t="s">
        <v>2840</v>
      </c>
      <c r="D394" s="180" t="s">
        <v>959</v>
      </c>
      <c r="E394" s="181" t="s">
        <v>1335</v>
      </c>
      <c r="F394" s="98" t="s">
        <v>70</v>
      </c>
      <c r="G394" s="99" t="s">
        <v>87</v>
      </c>
      <c r="H394" s="181" t="s">
        <v>3175</v>
      </c>
      <c r="I394" s="180">
        <v>30</v>
      </c>
      <c r="J394" s="99" t="s">
        <v>27</v>
      </c>
      <c r="K394" s="116" t="s">
        <v>28</v>
      </c>
      <c r="L394" s="116" t="s">
        <v>29</v>
      </c>
      <c r="M394" s="99" t="s">
        <v>2843</v>
      </c>
      <c r="N394" s="116" t="s">
        <v>3176</v>
      </c>
      <c r="O394" s="180" t="s">
        <v>3177</v>
      </c>
      <c r="P394" s="117"/>
      <c r="Q394" s="119" t="s">
        <v>3178</v>
      </c>
    </row>
    <row r="395" s="65" customFormat="1" ht="22.5" spans="1:17">
      <c r="A395" s="98">
        <f t="shared" si="6"/>
        <v>389</v>
      </c>
      <c r="B395" s="98" t="s">
        <v>21</v>
      </c>
      <c r="C395" s="98" t="s">
        <v>2840</v>
      </c>
      <c r="D395" s="180" t="s">
        <v>959</v>
      </c>
      <c r="E395" s="181" t="s">
        <v>3179</v>
      </c>
      <c r="F395" s="98" t="s">
        <v>70</v>
      </c>
      <c r="G395" s="99" t="s">
        <v>87</v>
      </c>
      <c r="H395" s="181" t="s">
        <v>3180</v>
      </c>
      <c r="I395" s="180">
        <v>30</v>
      </c>
      <c r="J395" s="99" t="s">
        <v>27</v>
      </c>
      <c r="K395" s="116" t="s">
        <v>28</v>
      </c>
      <c r="L395" s="116" t="s">
        <v>29</v>
      </c>
      <c r="M395" s="99" t="s">
        <v>2843</v>
      </c>
      <c r="N395" s="116" t="s">
        <v>3181</v>
      </c>
      <c r="O395" s="180" t="s">
        <v>3182</v>
      </c>
      <c r="P395" s="117"/>
      <c r="Q395" s="119" t="s">
        <v>3183</v>
      </c>
    </row>
    <row r="396" s="67" customFormat="1" ht="24" customHeight="1" spans="1:17">
      <c r="A396" s="91" t="s">
        <v>90</v>
      </c>
      <c r="B396" s="92" t="s">
        <v>92</v>
      </c>
      <c r="C396" s="120"/>
      <c r="D396" s="121"/>
      <c r="E396" s="122"/>
      <c r="F396" s="123"/>
      <c r="G396" s="124"/>
      <c r="H396" s="123"/>
      <c r="I396" s="110">
        <f>SUM(I397:I419)</f>
        <v>400</v>
      </c>
      <c r="J396" s="136"/>
      <c r="K396" s="137"/>
      <c r="L396" s="138"/>
      <c r="M396" s="124"/>
      <c r="N396" s="116" t="s">
        <v>95</v>
      </c>
      <c r="O396" s="116" t="s">
        <v>95</v>
      </c>
      <c r="P396" s="115" t="s">
        <v>3184</v>
      </c>
      <c r="Q396" s="119" t="s">
        <v>3185</v>
      </c>
    </row>
    <row r="397" s="66" customFormat="1" ht="22.5" spans="1:17">
      <c r="A397" s="98">
        <f t="shared" ref="A397:A419" si="7">ROW()-7</f>
        <v>390</v>
      </c>
      <c r="B397" s="175" t="s">
        <v>21</v>
      </c>
      <c r="C397" s="176" t="s">
        <v>91</v>
      </c>
      <c r="D397" s="186" t="s">
        <v>1160</v>
      </c>
      <c r="E397" s="187" t="s">
        <v>1160</v>
      </c>
      <c r="F397" s="98" t="s">
        <v>70</v>
      </c>
      <c r="G397" s="188" t="s">
        <v>3186</v>
      </c>
      <c r="H397" s="177" t="s">
        <v>93</v>
      </c>
      <c r="I397" s="180">
        <v>17</v>
      </c>
      <c r="J397" s="188" t="s">
        <v>27</v>
      </c>
      <c r="K397" s="183">
        <v>2022.01</v>
      </c>
      <c r="L397" s="183">
        <v>2022.12</v>
      </c>
      <c r="M397" s="177" t="s">
        <v>3187</v>
      </c>
      <c r="N397" s="116" t="s">
        <v>3188</v>
      </c>
      <c r="O397" s="116" t="s">
        <v>3188</v>
      </c>
      <c r="P397" s="117"/>
      <c r="Q397" s="119" t="s">
        <v>3189</v>
      </c>
    </row>
    <row r="398" s="66" customFormat="1" ht="22.5" spans="1:17">
      <c r="A398" s="98">
        <f t="shared" si="7"/>
        <v>391</v>
      </c>
      <c r="B398" s="175" t="s">
        <v>21</v>
      </c>
      <c r="C398" s="176" t="s">
        <v>91</v>
      </c>
      <c r="D398" s="186" t="s">
        <v>1562</v>
      </c>
      <c r="E398" s="187" t="s">
        <v>1562</v>
      </c>
      <c r="F398" s="98" t="s">
        <v>70</v>
      </c>
      <c r="G398" s="188" t="s">
        <v>3186</v>
      </c>
      <c r="H398" s="177" t="s">
        <v>93</v>
      </c>
      <c r="I398" s="180">
        <v>13</v>
      </c>
      <c r="J398" s="188" t="s">
        <v>27</v>
      </c>
      <c r="K398" s="183">
        <v>2022.01</v>
      </c>
      <c r="L398" s="183">
        <v>2022.12</v>
      </c>
      <c r="M398" s="177" t="s">
        <v>3190</v>
      </c>
      <c r="N398" s="116" t="s">
        <v>3191</v>
      </c>
      <c r="O398" s="116" t="s">
        <v>3191</v>
      </c>
      <c r="P398" s="117"/>
      <c r="Q398" s="119" t="s">
        <v>3192</v>
      </c>
    </row>
    <row r="399" s="66" customFormat="1" ht="22.5" spans="1:17">
      <c r="A399" s="98">
        <f t="shared" si="7"/>
        <v>392</v>
      </c>
      <c r="B399" s="175" t="s">
        <v>21</v>
      </c>
      <c r="C399" s="176" t="s">
        <v>91</v>
      </c>
      <c r="D399" s="186" t="s">
        <v>1016</v>
      </c>
      <c r="E399" s="187" t="s">
        <v>1016</v>
      </c>
      <c r="F399" s="98" t="s">
        <v>70</v>
      </c>
      <c r="G399" s="188" t="s">
        <v>3186</v>
      </c>
      <c r="H399" s="177" t="s">
        <v>93</v>
      </c>
      <c r="I399" s="180">
        <v>14</v>
      </c>
      <c r="J399" s="188" t="s">
        <v>27</v>
      </c>
      <c r="K399" s="183">
        <v>2022.01</v>
      </c>
      <c r="L399" s="183">
        <v>2022.12</v>
      </c>
      <c r="M399" s="177" t="s">
        <v>3190</v>
      </c>
      <c r="N399" s="116" t="s">
        <v>3193</v>
      </c>
      <c r="O399" s="116" t="s">
        <v>3193</v>
      </c>
      <c r="P399" s="117"/>
      <c r="Q399" s="119" t="s">
        <v>3194</v>
      </c>
    </row>
    <row r="400" s="66" customFormat="1" ht="22.5" spans="1:17">
      <c r="A400" s="98">
        <f t="shared" si="7"/>
        <v>393</v>
      </c>
      <c r="B400" s="175" t="s">
        <v>21</v>
      </c>
      <c r="C400" s="176" t="s">
        <v>91</v>
      </c>
      <c r="D400" s="186" t="s">
        <v>1592</v>
      </c>
      <c r="E400" s="187" t="s">
        <v>1592</v>
      </c>
      <c r="F400" s="98" t="s">
        <v>70</v>
      </c>
      <c r="G400" s="188" t="s">
        <v>3186</v>
      </c>
      <c r="H400" s="177" t="s">
        <v>93</v>
      </c>
      <c r="I400" s="180">
        <v>16</v>
      </c>
      <c r="J400" s="188" t="s">
        <v>27</v>
      </c>
      <c r="K400" s="183">
        <v>2022.01</v>
      </c>
      <c r="L400" s="183">
        <v>2022.12</v>
      </c>
      <c r="M400" s="177" t="s">
        <v>3195</v>
      </c>
      <c r="N400" s="116" t="s">
        <v>3196</v>
      </c>
      <c r="O400" s="116" t="s">
        <v>3196</v>
      </c>
      <c r="P400" s="117"/>
      <c r="Q400" s="119" t="s">
        <v>3197</v>
      </c>
    </row>
    <row r="401" s="66" customFormat="1" ht="22.5" spans="1:17">
      <c r="A401" s="98">
        <f t="shared" si="7"/>
        <v>394</v>
      </c>
      <c r="B401" s="175" t="s">
        <v>21</v>
      </c>
      <c r="C401" s="176" t="s">
        <v>91</v>
      </c>
      <c r="D401" s="186" t="s">
        <v>899</v>
      </c>
      <c r="E401" s="187" t="s">
        <v>899</v>
      </c>
      <c r="F401" s="98" t="s">
        <v>70</v>
      </c>
      <c r="G401" s="188" t="s">
        <v>3186</v>
      </c>
      <c r="H401" s="177" t="s">
        <v>93</v>
      </c>
      <c r="I401" s="180">
        <v>17</v>
      </c>
      <c r="J401" s="188" t="s">
        <v>27</v>
      </c>
      <c r="K401" s="183">
        <v>2022.01</v>
      </c>
      <c r="L401" s="183">
        <v>2022.12</v>
      </c>
      <c r="M401" s="177" t="s">
        <v>3195</v>
      </c>
      <c r="N401" s="116" t="s">
        <v>3196</v>
      </c>
      <c r="O401" s="116" t="s">
        <v>3196</v>
      </c>
      <c r="P401" s="117"/>
      <c r="Q401" s="119" t="s">
        <v>3198</v>
      </c>
    </row>
    <row r="402" s="66" customFormat="1" ht="22.5" spans="1:17">
      <c r="A402" s="98">
        <f t="shared" si="7"/>
        <v>395</v>
      </c>
      <c r="B402" s="175" t="s">
        <v>21</v>
      </c>
      <c r="C402" s="176" t="s">
        <v>91</v>
      </c>
      <c r="D402" s="186" t="s">
        <v>912</v>
      </c>
      <c r="E402" s="187" t="s">
        <v>912</v>
      </c>
      <c r="F402" s="98" t="s">
        <v>70</v>
      </c>
      <c r="G402" s="188" t="s">
        <v>3186</v>
      </c>
      <c r="H402" s="177" t="s">
        <v>93</v>
      </c>
      <c r="I402" s="186">
        <v>20</v>
      </c>
      <c r="J402" s="188" t="s">
        <v>27</v>
      </c>
      <c r="K402" s="183">
        <v>2022.01</v>
      </c>
      <c r="L402" s="183">
        <v>2022.12</v>
      </c>
      <c r="M402" s="177" t="s">
        <v>3199</v>
      </c>
      <c r="N402" s="116" t="s">
        <v>3200</v>
      </c>
      <c r="O402" s="116" t="s">
        <v>3200</v>
      </c>
      <c r="P402" s="117"/>
      <c r="Q402" s="119" t="s">
        <v>3201</v>
      </c>
    </row>
    <row r="403" s="66" customFormat="1" ht="22.5" spans="1:17">
      <c r="A403" s="98">
        <f t="shared" si="7"/>
        <v>396</v>
      </c>
      <c r="B403" s="175" t="s">
        <v>21</v>
      </c>
      <c r="C403" s="176" t="s">
        <v>91</v>
      </c>
      <c r="D403" s="186" t="s">
        <v>1112</v>
      </c>
      <c r="E403" s="187" t="s">
        <v>1112</v>
      </c>
      <c r="F403" s="98" t="s">
        <v>70</v>
      </c>
      <c r="G403" s="188" t="s">
        <v>3186</v>
      </c>
      <c r="H403" s="177" t="s">
        <v>93</v>
      </c>
      <c r="I403" s="180">
        <v>19</v>
      </c>
      <c r="J403" s="188" t="s">
        <v>27</v>
      </c>
      <c r="K403" s="183">
        <v>2022.01</v>
      </c>
      <c r="L403" s="183">
        <v>2022.12</v>
      </c>
      <c r="M403" s="177" t="s">
        <v>3202</v>
      </c>
      <c r="N403" s="116" t="s">
        <v>3203</v>
      </c>
      <c r="O403" s="116" t="s">
        <v>3203</v>
      </c>
      <c r="P403" s="117"/>
      <c r="Q403" s="119" t="s">
        <v>3204</v>
      </c>
    </row>
    <row r="404" s="66" customFormat="1" ht="22.5" spans="1:17">
      <c r="A404" s="98">
        <f t="shared" si="7"/>
        <v>397</v>
      </c>
      <c r="B404" s="175" t="s">
        <v>21</v>
      </c>
      <c r="C404" s="176" t="s">
        <v>91</v>
      </c>
      <c r="D404" s="186" t="s">
        <v>905</v>
      </c>
      <c r="E404" s="187" t="s">
        <v>905</v>
      </c>
      <c r="F404" s="98" t="s">
        <v>70</v>
      </c>
      <c r="G404" s="188" t="s">
        <v>3186</v>
      </c>
      <c r="H404" s="177" t="s">
        <v>93</v>
      </c>
      <c r="I404" s="180">
        <v>20</v>
      </c>
      <c r="J404" s="188" t="s">
        <v>27</v>
      </c>
      <c r="K404" s="183">
        <v>2022.01</v>
      </c>
      <c r="L404" s="183">
        <v>2022.12</v>
      </c>
      <c r="M404" s="177" t="s">
        <v>3187</v>
      </c>
      <c r="N404" s="116" t="s">
        <v>3188</v>
      </c>
      <c r="O404" s="116" t="s">
        <v>3188</v>
      </c>
      <c r="P404" s="117"/>
      <c r="Q404" s="119" t="s">
        <v>3205</v>
      </c>
    </row>
    <row r="405" s="66" customFormat="1" ht="22.5" spans="1:17">
      <c r="A405" s="98">
        <f t="shared" si="7"/>
        <v>398</v>
      </c>
      <c r="B405" s="175" t="s">
        <v>21</v>
      </c>
      <c r="C405" s="176" t="s">
        <v>91</v>
      </c>
      <c r="D405" s="186" t="s">
        <v>937</v>
      </c>
      <c r="E405" s="187" t="s">
        <v>937</v>
      </c>
      <c r="F405" s="98" t="s">
        <v>70</v>
      </c>
      <c r="G405" s="188" t="s">
        <v>3186</v>
      </c>
      <c r="H405" s="177" t="s">
        <v>93</v>
      </c>
      <c r="I405" s="180">
        <v>20</v>
      </c>
      <c r="J405" s="188" t="s">
        <v>27</v>
      </c>
      <c r="K405" s="183">
        <v>2022.01</v>
      </c>
      <c r="L405" s="183">
        <v>2022.12</v>
      </c>
      <c r="M405" s="177" t="s">
        <v>3199</v>
      </c>
      <c r="N405" s="116" t="s">
        <v>3200</v>
      </c>
      <c r="O405" s="116" t="s">
        <v>3200</v>
      </c>
      <c r="P405" s="117"/>
      <c r="Q405" s="119" t="s">
        <v>3206</v>
      </c>
    </row>
    <row r="406" s="66" customFormat="1" ht="22.5" spans="1:17">
      <c r="A406" s="98">
        <f t="shared" si="7"/>
        <v>399</v>
      </c>
      <c r="B406" s="175" t="s">
        <v>21</v>
      </c>
      <c r="C406" s="176" t="s">
        <v>91</v>
      </c>
      <c r="D406" s="186" t="s">
        <v>928</v>
      </c>
      <c r="E406" s="187" t="s">
        <v>928</v>
      </c>
      <c r="F406" s="98" t="s">
        <v>70</v>
      </c>
      <c r="G406" s="188" t="s">
        <v>3186</v>
      </c>
      <c r="H406" s="177" t="s">
        <v>93</v>
      </c>
      <c r="I406" s="180">
        <v>15</v>
      </c>
      <c r="J406" s="188" t="s">
        <v>27</v>
      </c>
      <c r="K406" s="183">
        <v>2022.01</v>
      </c>
      <c r="L406" s="183">
        <v>2022.12</v>
      </c>
      <c r="M406" s="177" t="s">
        <v>3207</v>
      </c>
      <c r="N406" s="116" t="s">
        <v>3208</v>
      </c>
      <c r="O406" s="116" t="s">
        <v>3208</v>
      </c>
      <c r="P406" s="117"/>
      <c r="Q406" s="119" t="s">
        <v>3209</v>
      </c>
    </row>
    <row r="407" s="66" customFormat="1" ht="22.5" spans="1:17">
      <c r="A407" s="98">
        <f t="shared" si="7"/>
        <v>400</v>
      </c>
      <c r="B407" s="175" t="s">
        <v>21</v>
      </c>
      <c r="C407" s="176" t="s">
        <v>91</v>
      </c>
      <c r="D407" s="186" t="s">
        <v>966</v>
      </c>
      <c r="E407" s="187" t="s">
        <v>966</v>
      </c>
      <c r="F407" s="98" t="s">
        <v>70</v>
      </c>
      <c r="G407" s="188" t="s">
        <v>3186</v>
      </c>
      <c r="H407" s="177" t="s">
        <v>93</v>
      </c>
      <c r="I407" s="180">
        <v>15</v>
      </c>
      <c r="J407" s="188" t="s">
        <v>27</v>
      </c>
      <c r="K407" s="183">
        <v>2022.01</v>
      </c>
      <c r="L407" s="183">
        <v>2022.12</v>
      </c>
      <c r="M407" s="177" t="s">
        <v>3190</v>
      </c>
      <c r="N407" s="116" t="s">
        <v>3193</v>
      </c>
      <c r="O407" s="116" t="s">
        <v>3193</v>
      </c>
      <c r="P407" s="117"/>
      <c r="Q407" s="119" t="s">
        <v>3210</v>
      </c>
    </row>
    <row r="408" s="66" customFormat="1" ht="22.5" spans="1:17">
      <c r="A408" s="98">
        <f t="shared" si="7"/>
        <v>401</v>
      </c>
      <c r="B408" s="175" t="s">
        <v>21</v>
      </c>
      <c r="C408" s="176" t="s">
        <v>91</v>
      </c>
      <c r="D408" s="186" t="s">
        <v>880</v>
      </c>
      <c r="E408" s="187" t="s">
        <v>880</v>
      </c>
      <c r="F408" s="98" t="s">
        <v>70</v>
      </c>
      <c r="G408" s="188" t="s">
        <v>3186</v>
      </c>
      <c r="H408" s="177" t="s">
        <v>93</v>
      </c>
      <c r="I408" s="180">
        <v>18</v>
      </c>
      <c r="J408" s="188" t="s">
        <v>27</v>
      </c>
      <c r="K408" s="183">
        <v>2022.01</v>
      </c>
      <c r="L408" s="183">
        <v>2022.12</v>
      </c>
      <c r="M408" s="177" t="s">
        <v>3195</v>
      </c>
      <c r="N408" s="116" t="s">
        <v>3196</v>
      </c>
      <c r="O408" s="116" t="s">
        <v>3196</v>
      </c>
      <c r="P408" s="117"/>
      <c r="Q408" s="119" t="s">
        <v>3211</v>
      </c>
    </row>
    <row r="409" s="66" customFormat="1" ht="22.5" spans="1:17">
      <c r="A409" s="98">
        <f t="shared" si="7"/>
        <v>402</v>
      </c>
      <c r="B409" s="175" t="s">
        <v>21</v>
      </c>
      <c r="C409" s="176" t="s">
        <v>91</v>
      </c>
      <c r="D409" s="186" t="s">
        <v>1059</v>
      </c>
      <c r="E409" s="187" t="s">
        <v>1059</v>
      </c>
      <c r="F409" s="98" t="s">
        <v>70</v>
      </c>
      <c r="G409" s="188" t="s">
        <v>3186</v>
      </c>
      <c r="H409" s="177" t="s">
        <v>93</v>
      </c>
      <c r="I409" s="180">
        <v>20</v>
      </c>
      <c r="J409" s="188" t="s">
        <v>27</v>
      </c>
      <c r="K409" s="183">
        <v>2022.01</v>
      </c>
      <c r="L409" s="183">
        <v>2022.12</v>
      </c>
      <c r="M409" s="177" t="s">
        <v>3199</v>
      </c>
      <c r="N409" s="116" t="s">
        <v>3200</v>
      </c>
      <c r="O409" s="116" t="s">
        <v>3200</v>
      </c>
      <c r="P409" s="117"/>
      <c r="Q409" s="119" t="s">
        <v>3212</v>
      </c>
    </row>
    <row r="410" s="66" customFormat="1" ht="22.5" spans="1:17">
      <c r="A410" s="98">
        <f t="shared" si="7"/>
        <v>403</v>
      </c>
      <c r="B410" s="175" t="s">
        <v>21</v>
      </c>
      <c r="C410" s="176" t="s">
        <v>91</v>
      </c>
      <c r="D410" s="186" t="s">
        <v>1022</v>
      </c>
      <c r="E410" s="187" t="s">
        <v>1022</v>
      </c>
      <c r="F410" s="98" t="s">
        <v>70</v>
      </c>
      <c r="G410" s="188" t="s">
        <v>3186</v>
      </c>
      <c r="H410" s="177" t="s">
        <v>93</v>
      </c>
      <c r="I410" s="180">
        <v>15</v>
      </c>
      <c r="J410" s="188" t="s">
        <v>27</v>
      </c>
      <c r="K410" s="183">
        <v>2022.01</v>
      </c>
      <c r="L410" s="183">
        <v>2022.12</v>
      </c>
      <c r="M410" s="177" t="s">
        <v>3213</v>
      </c>
      <c r="N410" s="116" t="s">
        <v>3214</v>
      </c>
      <c r="O410" s="116" t="s">
        <v>3214</v>
      </c>
      <c r="P410" s="117"/>
      <c r="Q410" s="119" t="s">
        <v>3215</v>
      </c>
    </row>
    <row r="411" s="66" customFormat="1" ht="22.5" spans="1:17">
      <c r="A411" s="98">
        <f t="shared" si="7"/>
        <v>404</v>
      </c>
      <c r="B411" s="175" t="s">
        <v>21</v>
      </c>
      <c r="C411" s="176" t="s">
        <v>91</v>
      </c>
      <c r="D411" s="186" t="s">
        <v>1046</v>
      </c>
      <c r="E411" s="187" t="s">
        <v>1046</v>
      </c>
      <c r="F411" s="98" t="s">
        <v>70</v>
      </c>
      <c r="G411" s="188" t="s">
        <v>3186</v>
      </c>
      <c r="H411" s="177" t="s">
        <v>93</v>
      </c>
      <c r="I411" s="180">
        <v>20</v>
      </c>
      <c r="J411" s="188" t="s">
        <v>27</v>
      </c>
      <c r="K411" s="183">
        <v>2022.01</v>
      </c>
      <c r="L411" s="183">
        <v>2022.12</v>
      </c>
      <c r="M411" s="177" t="s">
        <v>3216</v>
      </c>
      <c r="N411" s="116" t="s">
        <v>309</v>
      </c>
      <c r="O411" s="116" t="s">
        <v>309</v>
      </c>
      <c r="P411" s="117"/>
      <c r="Q411" s="119" t="s">
        <v>3217</v>
      </c>
    </row>
    <row r="412" s="66" customFormat="1" ht="22.5" spans="1:17">
      <c r="A412" s="98">
        <f t="shared" si="7"/>
        <v>405</v>
      </c>
      <c r="B412" s="175" t="s">
        <v>21</v>
      </c>
      <c r="C412" s="176" t="s">
        <v>91</v>
      </c>
      <c r="D412" s="186" t="s">
        <v>1053</v>
      </c>
      <c r="E412" s="187" t="s">
        <v>1053</v>
      </c>
      <c r="F412" s="98" t="s">
        <v>70</v>
      </c>
      <c r="G412" s="188" t="s">
        <v>3186</v>
      </c>
      <c r="H412" s="177" t="s">
        <v>93</v>
      </c>
      <c r="I412" s="180">
        <v>17</v>
      </c>
      <c r="J412" s="188" t="s">
        <v>27</v>
      </c>
      <c r="K412" s="183">
        <v>2022.01</v>
      </c>
      <c r="L412" s="183">
        <v>2022.12</v>
      </c>
      <c r="M412" s="177" t="s">
        <v>3218</v>
      </c>
      <c r="N412" s="116" t="s">
        <v>3219</v>
      </c>
      <c r="O412" s="116" t="s">
        <v>3219</v>
      </c>
      <c r="P412" s="117"/>
      <c r="Q412" s="119" t="s">
        <v>3220</v>
      </c>
    </row>
    <row r="413" s="66" customFormat="1" ht="22.5" spans="1:17">
      <c r="A413" s="98">
        <f t="shared" si="7"/>
        <v>406</v>
      </c>
      <c r="B413" s="175" t="s">
        <v>21</v>
      </c>
      <c r="C413" s="176" t="s">
        <v>91</v>
      </c>
      <c r="D413" s="186" t="s">
        <v>1176</v>
      </c>
      <c r="E413" s="187" t="s">
        <v>1176</v>
      </c>
      <c r="F413" s="98" t="s">
        <v>70</v>
      </c>
      <c r="G413" s="188" t="s">
        <v>3186</v>
      </c>
      <c r="H413" s="177" t="s">
        <v>93</v>
      </c>
      <c r="I413" s="180">
        <v>16</v>
      </c>
      <c r="J413" s="188" t="s">
        <v>27</v>
      </c>
      <c r="K413" s="183">
        <v>2022.01</v>
      </c>
      <c r="L413" s="183">
        <v>2022.12</v>
      </c>
      <c r="M413" s="177" t="s">
        <v>3187</v>
      </c>
      <c r="N413" s="116" t="s">
        <v>3188</v>
      </c>
      <c r="O413" s="116" t="s">
        <v>3188</v>
      </c>
      <c r="P413" s="117"/>
      <c r="Q413" s="119" t="s">
        <v>3221</v>
      </c>
    </row>
    <row r="414" s="66" customFormat="1" ht="22.5" spans="1:17">
      <c r="A414" s="98">
        <f t="shared" si="7"/>
        <v>407</v>
      </c>
      <c r="B414" s="175" t="s">
        <v>21</v>
      </c>
      <c r="C414" s="176" t="s">
        <v>91</v>
      </c>
      <c r="D414" s="186" t="s">
        <v>1611</v>
      </c>
      <c r="E414" s="187" t="s">
        <v>1611</v>
      </c>
      <c r="F414" s="98" t="s">
        <v>70</v>
      </c>
      <c r="G414" s="188" t="s">
        <v>3186</v>
      </c>
      <c r="H414" s="177" t="s">
        <v>93</v>
      </c>
      <c r="I414" s="180">
        <v>14</v>
      </c>
      <c r="J414" s="188" t="s">
        <v>27</v>
      </c>
      <c r="K414" s="183">
        <v>2022.01</v>
      </c>
      <c r="L414" s="183">
        <v>2022.12</v>
      </c>
      <c r="M414" s="177" t="s">
        <v>3222</v>
      </c>
      <c r="N414" s="116" t="s">
        <v>3223</v>
      </c>
      <c r="O414" s="116" t="s">
        <v>3223</v>
      </c>
      <c r="P414" s="117"/>
      <c r="Q414" s="119" t="s">
        <v>3224</v>
      </c>
    </row>
    <row r="415" s="66" customFormat="1" ht="22.5" spans="1:17">
      <c r="A415" s="98">
        <f t="shared" si="7"/>
        <v>408</v>
      </c>
      <c r="B415" s="175" t="s">
        <v>21</v>
      </c>
      <c r="C415" s="176" t="s">
        <v>91</v>
      </c>
      <c r="D415" s="186" t="s">
        <v>1092</v>
      </c>
      <c r="E415" s="187" t="s">
        <v>1092</v>
      </c>
      <c r="F415" s="98" t="s">
        <v>70</v>
      </c>
      <c r="G415" s="188" t="s">
        <v>3186</v>
      </c>
      <c r="H415" s="177" t="s">
        <v>93</v>
      </c>
      <c r="I415" s="180">
        <v>20</v>
      </c>
      <c r="J415" s="188" t="s">
        <v>27</v>
      </c>
      <c r="K415" s="183">
        <v>2022.01</v>
      </c>
      <c r="L415" s="183">
        <v>2022.12</v>
      </c>
      <c r="M415" s="177" t="s">
        <v>3213</v>
      </c>
      <c r="N415" s="116" t="s">
        <v>3214</v>
      </c>
      <c r="O415" s="116" t="s">
        <v>3214</v>
      </c>
      <c r="P415" s="117"/>
      <c r="Q415" s="119" t="s">
        <v>3225</v>
      </c>
    </row>
    <row r="416" s="66" customFormat="1" ht="22.5" spans="1:17">
      <c r="A416" s="98">
        <f t="shared" si="7"/>
        <v>409</v>
      </c>
      <c r="B416" s="175" t="s">
        <v>21</v>
      </c>
      <c r="C416" s="176" t="s">
        <v>91</v>
      </c>
      <c r="D416" s="186" t="s">
        <v>890</v>
      </c>
      <c r="E416" s="187" t="s">
        <v>890</v>
      </c>
      <c r="F416" s="98" t="s">
        <v>70</v>
      </c>
      <c r="G416" s="188" t="s">
        <v>3186</v>
      </c>
      <c r="H416" s="177" t="s">
        <v>93</v>
      </c>
      <c r="I416" s="180">
        <v>21</v>
      </c>
      <c r="J416" s="188" t="s">
        <v>27</v>
      </c>
      <c r="K416" s="183">
        <v>2022.01</v>
      </c>
      <c r="L416" s="183">
        <v>2022.12</v>
      </c>
      <c r="M416" s="177" t="s">
        <v>3195</v>
      </c>
      <c r="N416" s="116" t="s">
        <v>3196</v>
      </c>
      <c r="O416" s="116" t="s">
        <v>3196</v>
      </c>
      <c r="P416" s="117"/>
      <c r="Q416" s="119" t="s">
        <v>3226</v>
      </c>
    </row>
    <row r="417" s="66" customFormat="1" ht="22.5" spans="1:17">
      <c r="A417" s="98">
        <f t="shared" si="7"/>
        <v>410</v>
      </c>
      <c r="B417" s="175" t="s">
        <v>21</v>
      </c>
      <c r="C417" s="176" t="s">
        <v>91</v>
      </c>
      <c r="D417" s="186" t="s">
        <v>1149</v>
      </c>
      <c r="E417" s="187" t="s">
        <v>1149</v>
      </c>
      <c r="F417" s="98" t="s">
        <v>70</v>
      </c>
      <c r="G417" s="188" t="s">
        <v>3186</v>
      </c>
      <c r="H417" s="177" t="s">
        <v>93</v>
      </c>
      <c r="I417" s="180">
        <v>19</v>
      </c>
      <c r="J417" s="188" t="s">
        <v>27</v>
      </c>
      <c r="K417" s="183">
        <v>2022.01</v>
      </c>
      <c r="L417" s="183">
        <v>2022.12</v>
      </c>
      <c r="M417" s="177" t="s">
        <v>3202</v>
      </c>
      <c r="N417" s="116" t="s">
        <v>3227</v>
      </c>
      <c r="O417" s="116" t="s">
        <v>3227</v>
      </c>
      <c r="P417" s="117"/>
      <c r="Q417" s="119" t="s">
        <v>3228</v>
      </c>
    </row>
    <row r="418" s="66" customFormat="1" ht="22.5" spans="1:17">
      <c r="A418" s="98">
        <f t="shared" si="7"/>
        <v>411</v>
      </c>
      <c r="B418" s="175" t="s">
        <v>21</v>
      </c>
      <c r="C418" s="176" t="s">
        <v>91</v>
      </c>
      <c r="D418" s="186" t="s">
        <v>2742</v>
      </c>
      <c r="E418" s="187" t="s">
        <v>2742</v>
      </c>
      <c r="F418" s="98" t="s">
        <v>70</v>
      </c>
      <c r="G418" s="188" t="s">
        <v>3186</v>
      </c>
      <c r="H418" s="177" t="s">
        <v>93</v>
      </c>
      <c r="I418" s="180">
        <v>21</v>
      </c>
      <c r="J418" s="188" t="s">
        <v>27</v>
      </c>
      <c r="K418" s="183">
        <v>2022.01</v>
      </c>
      <c r="L418" s="183">
        <v>2022.12</v>
      </c>
      <c r="M418" s="177" t="s">
        <v>3199</v>
      </c>
      <c r="N418" s="116" t="s">
        <v>2735</v>
      </c>
      <c r="O418" s="116" t="s">
        <v>2735</v>
      </c>
      <c r="P418" s="117"/>
      <c r="Q418" s="119" t="s">
        <v>3229</v>
      </c>
    </row>
    <row r="419" s="66" customFormat="1" ht="22.5" spans="1:17">
      <c r="A419" s="98">
        <f t="shared" si="7"/>
        <v>412</v>
      </c>
      <c r="B419" s="175" t="s">
        <v>21</v>
      </c>
      <c r="C419" s="176" t="s">
        <v>91</v>
      </c>
      <c r="D419" s="186" t="s">
        <v>959</v>
      </c>
      <c r="E419" s="187" t="s">
        <v>959</v>
      </c>
      <c r="F419" s="98" t="s">
        <v>70</v>
      </c>
      <c r="G419" s="188" t="s">
        <v>3186</v>
      </c>
      <c r="H419" s="177" t="s">
        <v>93</v>
      </c>
      <c r="I419" s="199">
        <v>13</v>
      </c>
      <c r="J419" s="188" t="s">
        <v>27</v>
      </c>
      <c r="K419" s="183">
        <v>2022.01</v>
      </c>
      <c r="L419" s="183">
        <v>2022.12</v>
      </c>
      <c r="M419" s="177" t="s">
        <v>3230</v>
      </c>
      <c r="N419" s="116" t="s">
        <v>3231</v>
      </c>
      <c r="O419" s="116" t="s">
        <v>3231</v>
      </c>
      <c r="P419" s="117"/>
      <c r="Q419" s="119" t="s">
        <v>3232</v>
      </c>
    </row>
    <row r="420" s="67" customFormat="1" ht="24" customHeight="1" spans="1:17">
      <c r="A420" s="91" t="s">
        <v>96</v>
      </c>
      <c r="B420" s="92" t="s">
        <v>59</v>
      </c>
      <c r="C420" s="120"/>
      <c r="D420" s="121"/>
      <c r="E420" s="122"/>
      <c r="F420" s="123"/>
      <c r="G420" s="124"/>
      <c r="H420" s="123"/>
      <c r="I420" s="110">
        <f>SUM(I421:I427)</f>
        <v>345</v>
      </c>
      <c r="J420" s="136"/>
      <c r="K420" s="137"/>
      <c r="L420" s="138"/>
      <c r="M420" s="124"/>
      <c r="N420" s="116" t="s">
        <v>3233</v>
      </c>
      <c r="O420" s="116" t="s">
        <v>3234</v>
      </c>
      <c r="P420" s="115" t="s">
        <v>3235</v>
      </c>
      <c r="Q420" s="119" t="s">
        <v>3236</v>
      </c>
    </row>
    <row r="421" s="70" customFormat="1" ht="56.25" spans="1:17">
      <c r="A421" s="98">
        <f t="shared" ref="A421:A427" si="8">ROW()-8</f>
        <v>413</v>
      </c>
      <c r="B421" s="175" t="s">
        <v>878</v>
      </c>
      <c r="C421" s="189" t="s">
        <v>3237</v>
      </c>
      <c r="D421" s="175" t="s">
        <v>880</v>
      </c>
      <c r="E421" s="188" t="s">
        <v>221</v>
      </c>
      <c r="F421" s="175" t="s">
        <v>70</v>
      </c>
      <c r="G421" s="188" t="s">
        <v>3238</v>
      </c>
      <c r="H421" s="188" t="s">
        <v>3239</v>
      </c>
      <c r="I421" s="186">
        <v>100</v>
      </c>
      <c r="J421" s="99" t="s">
        <v>27</v>
      </c>
      <c r="K421" s="183" t="s">
        <v>884</v>
      </c>
      <c r="L421" s="183" t="s">
        <v>266</v>
      </c>
      <c r="M421" s="188" t="s">
        <v>3240</v>
      </c>
      <c r="N421" s="183" t="s">
        <v>3241</v>
      </c>
      <c r="O421" s="183" t="s">
        <v>3242</v>
      </c>
      <c r="P421" s="117"/>
      <c r="Q421" s="119" t="s">
        <v>3243</v>
      </c>
    </row>
    <row r="422" s="70" customFormat="1" ht="33.75" spans="1:17">
      <c r="A422" s="98">
        <f t="shared" si="8"/>
        <v>414</v>
      </c>
      <c r="B422" s="175" t="s">
        <v>878</v>
      </c>
      <c r="C422" s="190" t="s">
        <v>3237</v>
      </c>
      <c r="D422" s="175" t="s">
        <v>890</v>
      </c>
      <c r="E422" s="188" t="s">
        <v>648</v>
      </c>
      <c r="F422" s="175" t="s">
        <v>70</v>
      </c>
      <c r="G422" s="188" t="s">
        <v>3244</v>
      </c>
      <c r="H422" s="188" t="s">
        <v>3245</v>
      </c>
      <c r="I422" s="186">
        <v>30</v>
      </c>
      <c r="J422" s="99" t="s">
        <v>27</v>
      </c>
      <c r="K422" s="183" t="s">
        <v>884</v>
      </c>
      <c r="L422" s="183" t="s">
        <v>266</v>
      </c>
      <c r="M422" s="188" t="s">
        <v>3246</v>
      </c>
      <c r="N422" s="183" t="s">
        <v>3247</v>
      </c>
      <c r="O422" s="183" t="s">
        <v>543</v>
      </c>
      <c r="P422" s="117"/>
      <c r="Q422" s="119" t="s">
        <v>3248</v>
      </c>
    </row>
    <row r="423" s="70" customFormat="1" ht="33.75" spans="1:17">
      <c r="A423" s="98">
        <f t="shared" si="8"/>
        <v>415</v>
      </c>
      <c r="B423" s="175" t="s">
        <v>878</v>
      </c>
      <c r="C423" s="190" t="s">
        <v>3237</v>
      </c>
      <c r="D423" s="175" t="s">
        <v>905</v>
      </c>
      <c r="E423" s="188" t="s">
        <v>3249</v>
      </c>
      <c r="F423" s="175" t="s">
        <v>70</v>
      </c>
      <c r="G423" s="188" t="s">
        <v>3250</v>
      </c>
      <c r="H423" s="188" t="s">
        <v>3251</v>
      </c>
      <c r="I423" s="186">
        <v>15</v>
      </c>
      <c r="J423" s="99" t="s">
        <v>27</v>
      </c>
      <c r="K423" s="183" t="s">
        <v>884</v>
      </c>
      <c r="L423" s="183" t="s">
        <v>29</v>
      </c>
      <c r="M423" s="188" t="s">
        <v>3252</v>
      </c>
      <c r="N423" s="183" t="s">
        <v>3253</v>
      </c>
      <c r="O423" s="183" t="s">
        <v>3254</v>
      </c>
      <c r="P423" s="117"/>
      <c r="Q423" s="119" t="s">
        <v>3255</v>
      </c>
    </row>
    <row r="424" s="70" customFormat="1" ht="33.75" spans="1:17">
      <c r="A424" s="98">
        <f t="shared" si="8"/>
        <v>416</v>
      </c>
      <c r="B424" s="175" t="s">
        <v>878</v>
      </c>
      <c r="C424" s="190" t="s">
        <v>3237</v>
      </c>
      <c r="D424" s="175" t="s">
        <v>928</v>
      </c>
      <c r="E424" s="188" t="s">
        <v>3256</v>
      </c>
      <c r="F424" s="175" t="s">
        <v>70</v>
      </c>
      <c r="G424" s="188" t="s">
        <v>3257</v>
      </c>
      <c r="H424" s="188" t="s">
        <v>3258</v>
      </c>
      <c r="I424" s="186">
        <v>15</v>
      </c>
      <c r="J424" s="99" t="s">
        <v>27</v>
      </c>
      <c r="K424" s="183" t="s">
        <v>932</v>
      </c>
      <c r="L424" s="183" t="s">
        <v>29</v>
      </c>
      <c r="M424" s="188" t="s">
        <v>3259</v>
      </c>
      <c r="N424" s="183" t="s">
        <v>3260</v>
      </c>
      <c r="O424" s="183" t="s">
        <v>1231</v>
      </c>
      <c r="P424" s="117"/>
      <c r="Q424" s="119" t="s">
        <v>3261</v>
      </c>
    </row>
    <row r="425" s="66" customFormat="1" ht="45" spans="1:17">
      <c r="A425" s="98">
        <f t="shared" si="8"/>
        <v>417</v>
      </c>
      <c r="B425" s="175" t="s">
        <v>3262</v>
      </c>
      <c r="C425" s="175" t="s">
        <v>35</v>
      </c>
      <c r="D425" s="175" t="s">
        <v>3263</v>
      </c>
      <c r="E425" s="188" t="s">
        <v>3264</v>
      </c>
      <c r="F425" s="175" t="s">
        <v>3265</v>
      </c>
      <c r="G425" s="188" t="s">
        <v>3266</v>
      </c>
      <c r="H425" s="188" t="s">
        <v>3267</v>
      </c>
      <c r="I425" s="186">
        <v>40</v>
      </c>
      <c r="J425" s="99" t="s">
        <v>27</v>
      </c>
      <c r="K425" s="183" t="s">
        <v>932</v>
      </c>
      <c r="L425" s="183" t="s">
        <v>894</v>
      </c>
      <c r="M425" s="188" t="s">
        <v>3268</v>
      </c>
      <c r="N425" s="183" t="s">
        <v>3269</v>
      </c>
      <c r="O425" s="183" t="s">
        <v>3270</v>
      </c>
      <c r="P425" s="117"/>
      <c r="Q425" s="119" t="s">
        <v>3271</v>
      </c>
    </row>
    <row r="426" s="65" customFormat="1" ht="45" spans="1:17">
      <c r="A426" s="98">
        <f t="shared" si="8"/>
        <v>418</v>
      </c>
      <c r="B426" s="175" t="s">
        <v>3262</v>
      </c>
      <c r="C426" s="175" t="s">
        <v>35</v>
      </c>
      <c r="D426" s="175" t="s">
        <v>3272</v>
      </c>
      <c r="E426" s="188" t="s">
        <v>3273</v>
      </c>
      <c r="F426" s="175" t="s">
        <v>3274</v>
      </c>
      <c r="G426" s="188" t="s">
        <v>3275</v>
      </c>
      <c r="H426" s="188" t="s">
        <v>3276</v>
      </c>
      <c r="I426" s="186">
        <v>40</v>
      </c>
      <c r="J426" s="99" t="s">
        <v>27</v>
      </c>
      <c r="K426" s="183" t="s">
        <v>932</v>
      </c>
      <c r="L426" s="183" t="s">
        <v>894</v>
      </c>
      <c r="M426" s="188" t="s">
        <v>3268</v>
      </c>
      <c r="N426" s="183" t="s">
        <v>3277</v>
      </c>
      <c r="O426" s="183" t="s">
        <v>3277</v>
      </c>
      <c r="P426" s="117"/>
      <c r="Q426" s="119" t="s">
        <v>3278</v>
      </c>
    </row>
    <row r="427" s="71" customFormat="1" ht="45" spans="1:17">
      <c r="A427" s="98">
        <f t="shared" si="8"/>
        <v>419</v>
      </c>
      <c r="B427" s="176" t="s">
        <v>3279</v>
      </c>
      <c r="C427" s="161" t="s">
        <v>3280</v>
      </c>
      <c r="D427" s="175" t="s">
        <v>1160</v>
      </c>
      <c r="E427" s="188" t="s">
        <v>3281</v>
      </c>
      <c r="F427" s="161" t="s">
        <v>70</v>
      </c>
      <c r="G427" s="188" t="s">
        <v>3282</v>
      </c>
      <c r="H427" s="188" t="s">
        <v>3283</v>
      </c>
      <c r="I427" s="186">
        <v>105</v>
      </c>
      <c r="J427" s="200" t="s">
        <v>27</v>
      </c>
      <c r="K427" s="183" t="s">
        <v>932</v>
      </c>
      <c r="L427" s="183" t="s">
        <v>29</v>
      </c>
      <c r="M427" s="188" t="s">
        <v>3284</v>
      </c>
      <c r="N427" s="183" t="s">
        <v>276</v>
      </c>
      <c r="O427" s="201" t="s">
        <v>1584</v>
      </c>
      <c r="P427" s="117"/>
      <c r="Q427" s="119" t="s">
        <v>3285</v>
      </c>
    </row>
    <row r="428" s="67" customFormat="1" ht="24" customHeight="1" spans="1:17">
      <c r="A428" s="91" t="s">
        <v>101</v>
      </c>
      <c r="B428" s="92" t="s">
        <v>3286</v>
      </c>
      <c r="C428" s="120"/>
      <c r="D428" s="121"/>
      <c r="E428" s="122"/>
      <c r="F428" s="123"/>
      <c r="G428" s="124"/>
      <c r="H428" s="123"/>
      <c r="I428" s="110">
        <f>SUM(I429:I593)</f>
        <v>3917.53</v>
      </c>
      <c r="J428" s="136"/>
      <c r="K428" s="137"/>
      <c r="L428" s="138"/>
      <c r="M428" s="124"/>
      <c r="N428" s="116"/>
      <c r="O428" s="116"/>
      <c r="P428" s="115" t="s">
        <v>3287</v>
      </c>
      <c r="Q428" s="119" t="s">
        <v>3288</v>
      </c>
    </row>
    <row r="429" s="72" customFormat="1" ht="22.5" spans="1:17">
      <c r="A429" s="98">
        <f t="shared" ref="A429:A492" si="9">ROW()-9</f>
        <v>420</v>
      </c>
      <c r="B429" s="175" t="s">
        <v>21</v>
      </c>
      <c r="C429" s="191" t="s">
        <v>880</v>
      </c>
      <c r="D429" s="191" t="s">
        <v>880</v>
      </c>
      <c r="E429" s="192" t="s">
        <v>977</v>
      </c>
      <c r="F429" s="175" t="s">
        <v>70</v>
      </c>
      <c r="G429" s="193" t="s">
        <v>1034</v>
      </c>
      <c r="H429" s="193" t="s">
        <v>3289</v>
      </c>
      <c r="I429" s="202">
        <v>20</v>
      </c>
      <c r="J429" s="203" t="s">
        <v>27</v>
      </c>
      <c r="K429" s="183" t="s">
        <v>916</v>
      </c>
      <c r="L429" s="183" t="s">
        <v>29</v>
      </c>
      <c r="M429" s="200" t="s">
        <v>3290</v>
      </c>
      <c r="N429" s="204" t="s">
        <v>3291</v>
      </c>
      <c r="O429" s="205" t="s">
        <v>3292</v>
      </c>
      <c r="P429" s="117"/>
      <c r="Q429" s="119" t="s">
        <v>3293</v>
      </c>
    </row>
    <row r="430" s="72" customFormat="1" ht="22.5" spans="1:17">
      <c r="A430" s="98">
        <f t="shared" si="9"/>
        <v>421</v>
      </c>
      <c r="B430" s="175" t="s">
        <v>21</v>
      </c>
      <c r="C430" s="191" t="s">
        <v>880</v>
      </c>
      <c r="D430" s="191" t="s">
        <v>880</v>
      </c>
      <c r="E430" s="192" t="s">
        <v>977</v>
      </c>
      <c r="F430" s="175" t="s">
        <v>70</v>
      </c>
      <c r="G430" s="193" t="s">
        <v>1034</v>
      </c>
      <c r="H430" s="193" t="s">
        <v>3294</v>
      </c>
      <c r="I430" s="202">
        <v>30</v>
      </c>
      <c r="J430" s="203" t="s">
        <v>27</v>
      </c>
      <c r="K430" s="183" t="s">
        <v>916</v>
      </c>
      <c r="L430" s="183" t="s">
        <v>29</v>
      </c>
      <c r="M430" s="200" t="s">
        <v>3295</v>
      </c>
      <c r="N430" s="204" t="s">
        <v>3291</v>
      </c>
      <c r="O430" s="205" t="s">
        <v>3292</v>
      </c>
      <c r="P430" s="117"/>
      <c r="Q430" s="119" t="s">
        <v>3296</v>
      </c>
    </row>
    <row r="431" s="72" customFormat="1" ht="22.5" spans="1:17">
      <c r="A431" s="98">
        <f t="shared" si="9"/>
        <v>422</v>
      </c>
      <c r="B431" s="175" t="s">
        <v>21</v>
      </c>
      <c r="C431" s="191" t="s">
        <v>880</v>
      </c>
      <c r="D431" s="191" t="s">
        <v>880</v>
      </c>
      <c r="E431" s="192" t="s">
        <v>977</v>
      </c>
      <c r="F431" s="175" t="s">
        <v>70</v>
      </c>
      <c r="G431" s="193" t="s">
        <v>1034</v>
      </c>
      <c r="H431" s="193" t="s">
        <v>3297</v>
      </c>
      <c r="I431" s="202">
        <v>15</v>
      </c>
      <c r="J431" s="203" t="s">
        <v>27</v>
      </c>
      <c r="K431" s="183" t="s">
        <v>916</v>
      </c>
      <c r="L431" s="183" t="s">
        <v>29</v>
      </c>
      <c r="M431" s="200" t="s">
        <v>3298</v>
      </c>
      <c r="N431" s="204" t="s">
        <v>3299</v>
      </c>
      <c r="O431" s="205" t="s">
        <v>3292</v>
      </c>
      <c r="P431" s="117"/>
      <c r="Q431" s="119" t="s">
        <v>3300</v>
      </c>
    </row>
    <row r="432" s="72" customFormat="1" ht="33.75" spans="1:17">
      <c r="A432" s="98">
        <f t="shared" si="9"/>
        <v>423</v>
      </c>
      <c r="B432" s="175" t="s">
        <v>21</v>
      </c>
      <c r="C432" s="194" t="s">
        <v>905</v>
      </c>
      <c r="D432" s="194" t="s">
        <v>905</v>
      </c>
      <c r="E432" s="193" t="s">
        <v>788</v>
      </c>
      <c r="F432" s="175" t="s">
        <v>70</v>
      </c>
      <c r="G432" s="193" t="s">
        <v>1034</v>
      </c>
      <c r="H432" s="193" t="s">
        <v>3301</v>
      </c>
      <c r="I432" s="202">
        <v>30</v>
      </c>
      <c r="J432" s="193" t="s">
        <v>27</v>
      </c>
      <c r="K432" s="204" t="s">
        <v>916</v>
      </c>
      <c r="L432" s="204" t="s">
        <v>885</v>
      </c>
      <c r="M432" s="193" t="s">
        <v>3302</v>
      </c>
      <c r="N432" s="204" t="s">
        <v>3303</v>
      </c>
      <c r="O432" s="204" t="s">
        <v>318</v>
      </c>
      <c r="P432" s="117"/>
      <c r="Q432" s="119" t="s">
        <v>3304</v>
      </c>
    </row>
    <row r="433" s="72" customFormat="1" ht="22.5" spans="1:17">
      <c r="A433" s="98">
        <f t="shared" si="9"/>
        <v>424</v>
      </c>
      <c r="B433" s="175" t="s">
        <v>21</v>
      </c>
      <c r="C433" s="194" t="s">
        <v>937</v>
      </c>
      <c r="D433" s="194" t="s">
        <v>937</v>
      </c>
      <c r="E433" s="195" t="s">
        <v>586</v>
      </c>
      <c r="F433" s="175" t="s">
        <v>70</v>
      </c>
      <c r="G433" s="195" t="s">
        <v>3305</v>
      </c>
      <c r="H433" s="195" t="s">
        <v>3306</v>
      </c>
      <c r="I433" s="206">
        <v>15</v>
      </c>
      <c r="J433" s="193" t="s">
        <v>27</v>
      </c>
      <c r="K433" s="183" t="s">
        <v>916</v>
      </c>
      <c r="L433" s="183" t="s">
        <v>29</v>
      </c>
      <c r="M433" s="195" t="s">
        <v>3307</v>
      </c>
      <c r="N433" s="205" t="s">
        <v>3308</v>
      </c>
      <c r="O433" s="205" t="s">
        <v>1483</v>
      </c>
      <c r="P433" s="117"/>
      <c r="Q433" s="119" t="s">
        <v>3309</v>
      </c>
    </row>
    <row r="434" s="72" customFormat="1" ht="22.5" spans="1:17">
      <c r="A434" s="98">
        <f t="shared" si="9"/>
        <v>425</v>
      </c>
      <c r="B434" s="175" t="s">
        <v>21</v>
      </c>
      <c r="C434" s="194" t="s">
        <v>937</v>
      </c>
      <c r="D434" s="194" t="s">
        <v>937</v>
      </c>
      <c r="E434" s="195" t="s">
        <v>586</v>
      </c>
      <c r="F434" s="175" t="s">
        <v>70</v>
      </c>
      <c r="G434" s="195" t="s">
        <v>1034</v>
      </c>
      <c r="H434" s="195" t="s">
        <v>3310</v>
      </c>
      <c r="I434" s="206">
        <v>15</v>
      </c>
      <c r="J434" s="203" t="s">
        <v>27</v>
      </c>
      <c r="K434" s="183" t="s">
        <v>916</v>
      </c>
      <c r="L434" s="183" t="s">
        <v>29</v>
      </c>
      <c r="M434" s="195" t="s">
        <v>3307</v>
      </c>
      <c r="N434" s="205" t="s">
        <v>3311</v>
      </c>
      <c r="O434" s="205" t="s">
        <v>3312</v>
      </c>
      <c r="P434" s="117"/>
      <c r="Q434" s="119" t="s">
        <v>3313</v>
      </c>
    </row>
    <row r="435" s="72" customFormat="1" ht="22.5" spans="1:17">
      <c r="A435" s="98">
        <f t="shared" si="9"/>
        <v>426</v>
      </c>
      <c r="B435" s="175" t="s">
        <v>21</v>
      </c>
      <c r="C435" s="194" t="s">
        <v>937</v>
      </c>
      <c r="D435" s="194" t="s">
        <v>937</v>
      </c>
      <c r="E435" s="195" t="s">
        <v>586</v>
      </c>
      <c r="F435" s="175" t="s">
        <v>70</v>
      </c>
      <c r="G435" s="195" t="s">
        <v>1034</v>
      </c>
      <c r="H435" s="195" t="s">
        <v>3314</v>
      </c>
      <c r="I435" s="206">
        <v>20</v>
      </c>
      <c r="J435" s="203" t="s">
        <v>27</v>
      </c>
      <c r="K435" s="183" t="s">
        <v>916</v>
      </c>
      <c r="L435" s="183" t="s">
        <v>29</v>
      </c>
      <c r="M435" s="195" t="s">
        <v>3307</v>
      </c>
      <c r="N435" s="205" t="s">
        <v>1464</v>
      </c>
      <c r="O435" s="205" t="s">
        <v>285</v>
      </c>
      <c r="P435" s="117"/>
      <c r="Q435" s="119" t="s">
        <v>3315</v>
      </c>
    </row>
    <row r="436" s="72" customFormat="1" ht="22.5" spans="1:17">
      <c r="A436" s="98">
        <f t="shared" si="9"/>
        <v>427</v>
      </c>
      <c r="B436" s="175" t="s">
        <v>21</v>
      </c>
      <c r="C436" s="196" t="s">
        <v>899</v>
      </c>
      <c r="D436" s="196" t="s">
        <v>899</v>
      </c>
      <c r="E436" s="197" t="s">
        <v>488</v>
      </c>
      <c r="F436" s="198" t="s">
        <v>70</v>
      </c>
      <c r="G436" s="197" t="s">
        <v>3305</v>
      </c>
      <c r="H436" s="197" t="s">
        <v>3316</v>
      </c>
      <c r="I436" s="207">
        <v>30</v>
      </c>
      <c r="J436" s="203" t="s">
        <v>27</v>
      </c>
      <c r="K436" s="183" t="s">
        <v>916</v>
      </c>
      <c r="L436" s="183" t="s">
        <v>29</v>
      </c>
      <c r="M436" s="197" t="s">
        <v>3317</v>
      </c>
      <c r="N436" s="208" t="s">
        <v>3318</v>
      </c>
      <c r="O436" s="208" t="s">
        <v>3319</v>
      </c>
      <c r="P436" s="117"/>
      <c r="Q436" s="119" t="s">
        <v>3320</v>
      </c>
    </row>
    <row r="437" s="72" customFormat="1" ht="22.5" spans="1:17">
      <c r="A437" s="98">
        <f t="shared" si="9"/>
        <v>428</v>
      </c>
      <c r="B437" s="175" t="s">
        <v>21</v>
      </c>
      <c r="C437" s="196" t="s">
        <v>899</v>
      </c>
      <c r="D437" s="196" t="s">
        <v>899</v>
      </c>
      <c r="E437" s="197" t="s">
        <v>488</v>
      </c>
      <c r="F437" s="198" t="s">
        <v>70</v>
      </c>
      <c r="G437" s="188" t="s">
        <v>1034</v>
      </c>
      <c r="H437" s="197" t="s">
        <v>3321</v>
      </c>
      <c r="I437" s="207">
        <v>30</v>
      </c>
      <c r="J437" s="193" t="s">
        <v>27</v>
      </c>
      <c r="K437" s="183" t="s">
        <v>916</v>
      </c>
      <c r="L437" s="183" t="s">
        <v>29</v>
      </c>
      <c r="M437" s="197" t="s">
        <v>3322</v>
      </c>
      <c r="N437" s="208" t="s">
        <v>3323</v>
      </c>
      <c r="O437" s="208" t="s">
        <v>1044</v>
      </c>
      <c r="P437" s="117"/>
      <c r="Q437" s="119" t="s">
        <v>3324</v>
      </c>
    </row>
    <row r="438" s="72" customFormat="1" ht="22.5" spans="1:17">
      <c r="A438" s="98">
        <f t="shared" si="9"/>
        <v>429</v>
      </c>
      <c r="B438" s="175" t="s">
        <v>21</v>
      </c>
      <c r="C438" s="196" t="s">
        <v>899</v>
      </c>
      <c r="D438" s="196" t="s">
        <v>899</v>
      </c>
      <c r="E438" s="197" t="s">
        <v>488</v>
      </c>
      <c r="F438" s="196" t="s">
        <v>70</v>
      </c>
      <c r="G438" s="197" t="s">
        <v>3305</v>
      </c>
      <c r="H438" s="197" t="s">
        <v>3325</v>
      </c>
      <c r="I438" s="207">
        <v>40</v>
      </c>
      <c r="J438" s="193" t="s">
        <v>27</v>
      </c>
      <c r="K438" s="183" t="s">
        <v>916</v>
      </c>
      <c r="L438" s="183" t="s">
        <v>29</v>
      </c>
      <c r="M438" s="197" t="s">
        <v>3326</v>
      </c>
      <c r="N438" s="208" t="s">
        <v>3327</v>
      </c>
      <c r="O438" s="208" t="s">
        <v>3328</v>
      </c>
      <c r="P438" s="117"/>
      <c r="Q438" s="119" t="s">
        <v>3329</v>
      </c>
    </row>
    <row r="439" s="72" customFormat="1" ht="45" spans="1:17">
      <c r="A439" s="98">
        <f t="shared" si="9"/>
        <v>430</v>
      </c>
      <c r="B439" s="175" t="s">
        <v>21</v>
      </c>
      <c r="C439" s="175" t="s">
        <v>912</v>
      </c>
      <c r="D439" s="175" t="s">
        <v>912</v>
      </c>
      <c r="E439" s="188" t="s">
        <v>1005</v>
      </c>
      <c r="F439" s="175" t="s">
        <v>70</v>
      </c>
      <c r="G439" s="188" t="s">
        <v>1034</v>
      </c>
      <c r="H439" s="188" t="s">
        <v>3330</v>
      </c>
      <c r="I439" s="186">
        <v>30</v>
      </c>
      <c r="J439" s="203" t="s">
        <v>27</v>
      </c>
      <c r="K439" s="183" t="s">
        <v>916</v>
      </c>
      <c r="L439" s="183" t="s">
        <v>29</v>
      </c>
      <c r="M439" s="188" t="s">
        <v>3331</v>
      </c>
      <c r="N439" s="183" t="s">
        <v>3332</v>
      </c>
      <c r="O439" s="183" t="s">
        <v>1560</v>
      </c>
      <c r="P439" s="117"/>
      <c r="Q439" s="119" t="s">
        <v>3333</v>
      </c>
    </row>
    <row r="440" s="72" customFormat="1" ht="22.5" spans="1:17">
      <c r="A440" s="98">
        <f t="shared" si="9"/>
        <v>431</v>
      </c>
      <c r="B440" s="175" t="s">
        <v>21</v>
      </c>
      <c r="C440" s="175" t="s">
        <v>912</v>
      </c>
      <c r="D440" s="175" t="s">
        <v>912</v>
      </c>
      <c r="E440" s="188" t="s">
        <v>1005</v>
      </c>
      <c r="F440" s="175" t="s">
        <v>70</v>
      </c>
      <c r="G440" s="188" t="s">
        <v>988</v>
      </c>
      <c r="H440" s="188" t="s">
        <v>3334</v>
      </c>
      <c r="I440" s="186">
        <v>28</v>
      </c>
      <c r="J440" s="203" t="s">
        <v>27</v>
      </c>
      <c r="K440" s="183" t="s">
        <v>916</v>
      </c>
      <c r="L440" s="183" t="s">
        <v>29</v>
      </c>
      <c r="M440" s="188" t="s">
        <v>3335</v>
      </c>
      <c r="N440" s="183" t="s">
        <v>3332</v>
      </c>
      <c r="O440" s="183" t="s">
        <v>1560</v>
      </c>
      <c r="P440" s="117"/>
      <c r="Q440" s="119" t="s">
        <v>3336</v>
      </c>
    </row>
    <row r="441" s="72" customFormat="1" ht="22.5" spans="1:17">
      <c r="A441" s="98">
        <f t="shared" si="9"/>
        <v>432</v>
      </c>
      <c r="B441" s="175" t="s">
        <v>21</v>
      </c>
      <c r="C441" s="175" t="s">
        <v>1022</v>
      </c>
      <c r="D441" s="175" t="s">
        <v>1022</v>
      </c>
      <c r="E441" s="188" t="s">
        <v>2776</v>
      </c>
      <c r="F441" s="175" t="s">
        <v>70</v>
      </c>
      <c r="G441" s="188" t="s">
        <v>1034</v>
      </c>
      <c r="H441" s="188" t="s">
        <v>3337</v>
      </c>
      <c r="I441" s="186">
        <v>30</v>
      </c>
      <c r="J441" s="203" t="s">
        <v>27</v>
      </c>
      <c r="K441" s="183" t="s">
        <v>916</v>
      </c>
      <c r="L441" s="183" t="s">
        <v>29</v>
      </c>
      <c r="M441" s="188" t="s">
        <v>3338</v>
      </c>
      <c r="N441" s="183" t="s">
        <v>3339</v>
      </c>
      <c r="O441" s="183" t="s">
        <v>3340</v>
      </c>
      <c r="P441" s="117"/>
      <c r="Q441" s="119" t="s">
        <v>3341</v>
      </c>
    </row>
    <row r="442" s="72" customFormat="1" ht="22.5" spans="1:17">
      <c r="A442" s="98">
        <f t="shared" si="9"/>
        <v>433</v>
      </c>
      <c r="B442" s="175" t="s">
        <v>21</v>
      </c>
      <c r="C442" s="175" t="s">
        <v>1022</v>
      </c>
      <c r="D442" s="175" t="s">
        <v>1022</v>
      </c>
      <c r="E442" s="188" t="s">
        <v>2776</v>
      </c>
      <c r="F442" s="175" t="s">
        <v>70</v>
      </c>
      <c r="G442" s="188" t="s">
        <v>1034</v>
      </c>
      <c r="H442" s="188" t="s">
        <v>3342</v>
      </c>
      <c r="I442" s="186">
        <v>10</v>
      </c>
      <c r="J442" s="193" t="s">
        <v>27</v>
      </c>
      <c r="K442" s="183" t="s">
        <v>916</v>
      </c>
      <c r="L442" s="183" t="s">
        <v>29</v>
      </c>
      <c r="M442" s="188" t="s">
        <v>3338</v>
      </c>
      <c r="N442" s="183" t="s">
        <v>3339</v>
      </c>
      <c r="O442" s="183" t="s">
        <v>3340</v>
      </c>
      <c r="P442" s="117"/>
      <c r="Q442" s="119" t="s">
        <v>3343</v>
      </c>
    </row>
    <row r="443" s="72" customFormat="1" ht="22.5" spans="1:17">
      <c r="A443" s="98">
        <f t="shared" si="9"/>
        <v>434</v>
      </c>
      <c r="B443" s="175" t="s">
        <v>21</v>
      </c>
      <c r="C443" s="175" t="s">
        <v>1022</v>
      </c>
      <c r="D443" s="175" t="s">
        <v>1022</v>
      </c>
      <c r="E443" s="188" t="s">
        <v>2776</v>
      </c>
      <c r="F443" s="175" t="s">
        <v>70</v>
      </c>
      <c r="G443" s="188" t="s">
        <v>1072</v>
      </c>
      <c r="H443" s="188" t="s">
        <v>3344</v>
      </c>
      <c r="I443" s="186">
        <v>40</v>
      </c>
      <c r="J443" s="193" t="s">
        <v>27</v>
      </c>
      <c r="K443" s="183" t="s">
        <v>916</v>
      </c>
      <c r="L443" s="183" t="s">
        <v>29</v>
      </c>
      <c r="M443" s="188" t="s">
        <v>3345</v>
      </c>
      <c r="N443" s="183" t="s">
        <v>3346</v>
      </c>
      <c r="O443" s="183" t="s">
        <v>3223</v>
      </c>
      <c r="P443" s="117"/>
      <c r="Q443" s="119" t="s">
        <v>3347</v>
      </c>
    </row>
    <row r="444" s="72" customFormat="1" ht="22.5" spans="1:17">
      <c r="A444" s="98">
        <f t="shared" si="9"/>
        <v>435</v>
      </c>
      <c r="B444" s="175" t="s">
        <v>21</v>
      </c>
      <c r="C444" s="175" t="s">
        <v>1022</v>
      </c>
      <c r="D444" s="175" t="s">
        <v>1022</v>
      </c>
      <c r="E444" s="188" t="s">
        <v>2776</v>
      </c>
      <c r="F444" s="175" t="s">
        <v>70</v>
      </c>
      <c r="G444" s="188" t="s">
        <v>1072</v>
      </c>
      <c r="H444" s="188" t="s">
        <v>3348</v>
      </c>
      <c r="I444" s="186">
        <v>20</v>
      </c>
      <c r="J444" s="197" t="s">
        <v>27</v>
      </c>
      <c r="K444" s="183" t="s">
        <v>916</v>
      </c>
      <c r="L444" s="183" t="s">
        <v>29</v>
      </c>
      <c r="M444" s="188" t="s">
        <v>3349</v>
      </c>
      <c r="N444" s="183" t="s">
        <v>3350</v>
      </c>
      <c r="O444" s="183" t="s">
        <v>3214</v>
      </c>
      <c r="P444" s="117"/>
      <c r="Q444" s="119" t="s">
        <v>3351</v>
      </c>
    </row>
    <row r="445" s="72" customFormat="1" ht="22.5" spans="1:17">
      <c r="A445" s="98">
        <f t="shared" si="9"/>
        <v>436</v>
      </c>
      <c r="B445" s="175" t="s">
        <v>21</v>
      </c>
      <c r="C445" s="175" t="s">
        <v>890</v>
      </c>
      <c r="D445" s="175" t="s">
        <v>890</v>
      </c>
      <c r="E445" s="188" t="s">
        <v>634</v>
      </c>
      <c r="F445" s="175" t="s">
        <v>70</v>
      </c>
      <c r="G445" s="188" t="s">
        <v>1034</v>
      </c>
      <c r="H445" s="188" t="s">
        <v>3352</v>
      </c>
      <c r="I445" s="186">
        <v>10</v>
      </c>
      <c r="J445" s="197" t="s">
        <v>27</v>
      </c>
      <c r="K445" s="183" t="s">
        <v>916</v>
      </c>
      <c r="L445" s="183" t="s">
        <v>29</v>
      </c>
      <c r="M445" s="188" t="s">
        <v>3353</v>
      </c>
      <c r="N445" s="183" t="s">
        <v>1013</v>
      </c>
      <c r="O445" s="183" t="s">
        <v>1014</v>
      </c>
      <c r="P445" s="117"/>
      <c r="Q445" s="119" t="s">
        <v>3354</v>
      </c>
    </row>
    <row r="446" s="72" customFormat="1" ht="22.5" spans="1:17">
      <c r="A446" s="98">
        <f t="shared" si="9"/>
        <v>437</v>
      </c>
      <c r="B446" s="175" t="s">
        <v>21</v>
      </c>
      <c r="C446" s="175" t="s">
        <v>890</v>
      </c>
      <c r="D446" s="175" t="s">
        <v>890</v>
      </c>
      <c r="E446" s="188" t="s">
        <v>634</v>
      </c>
      <c r="F446" s="175" t="s">
        <v>70</v>
      </c>
      <c r="G446" s="188" t="s">
        <v>1072</v>
      </c>
      <c r="H446" s="188" t="s">
        <v>3355</v>
      </c>
      <c r="I446" s="186">
        <v>10</v>
      </c>
      <c r="J446" s="193" t="s">
        <v>27</v>
      </c>
      <c r="K446" s="183" t="s">
        <v>916</v>
      </c>
      <c r="L446" s="183" t="s">
        <v>29</v>
      </c>
      <c r="M446" s="188" t="s">
        <v>3353</v>
      </c>
      <c r="N446" s="183" t="s">
        <v>1013</v>
      </c>
      <c r="O446" s="183" t="s">
        <v>1014</v>
      </c>
      <c r="P446" s="117"/>
      <c r="Q446" s="119" t="s">
        <v>3356</v>
      </c>
    </row>
    <row r="447" s="72" customFormat="1" ht="33.75" spans="1:17">
      <c r="A447" s="98">
        <f t="shared" si="9"/>
        <v>438</v>
      </c>
      <c r="B447" s="175" t="s">
        <v>21</v>
      </c>
      <c r="C447" s="175" t="s">
        <v>890</v>
      </c>
      <c r="D447" s="175" t="s">
        <v>890</v>
      </c>
      <c r="E447" s="188" t="s">
        <v>634</v>
      </c>
      <c r="F447" s="175" t="s">
        <v>70</v>
      </c>
      <c r="G447" s="188" t="s">
        <v>3357</v>
      </c>
      <c r="H447" s="188" t="s">
        <v>3358</v>
      </c>
      <c r="I447" s="186">
        <v>20</v>
      </c>
      <c r="J447" s="197" t="s">
        <v>27</v>
      </c>
      <c r="K447" s="183" t="s">
        <v>916</v>
      </c>
      <c r="L447" s="183" t="s">
        <v>29</v>
      </c>
      <c r="M447" s="188" t="s">
        <v>3353</v>
      </c>
      <c r="N447" s="183" t="s">
        <v>1013</v>
      </c>
      <c r="O447" s="183" t="s">
        <v>1014</v>
      </c>
      <c r="P447" s="117"/>
      <c r="Q447" s="119" t="s">
        <v>3359</v>
      </c>
    </row>
    <row r="448" s="72" customFormat="1" ht="33.75" spans="1:17">
      <c r="A448" s="98">
        <f t="shared" si="9"/>
        <v>439</v>
      </c>
      <c r="B448" s="175" t="s">
        <v>21</v>
      </c>
      <c r="C448" s="175" t="s">
        <v>890</v>
      </c>
      <c r="D448" s="175" t="s">
        <v>890</v>
      </c>
      <c r="E448" s="188" t="s">
        <v>634</v>
      </c>
      <c r="F448" s="175" t="s">
        <v>70</v>
      </c>
      <c r="G448" s="188" t="s">
        <v>1034</v>
      </c>
      <c r="H448" s="188" t="s">
        <v>3360</v>
      </c>
      <c r="I448" s="186">
        <v>30</v>
      </c>
      <c r="J448" s="197" t="s">
        <v>27</v>
      </c>
      <c r="K448" s="183" t="s">
        <v>916</v>
      </c>
      <c r="L448" s="183" t="s">
        <v>29</v>
      </c>
      <c r="M448" s="188" t="s">
        <v>3361</v>
      </c>
      <c r="N448" s="183" t="s">
        <v>1013</v>
      </c>
      <c r="O448" s="183" t="s">
        <v>1014</v>
      </c>
      <c r="P448" s="117"/>
      <c r="Q448" s="119" t="s">
        <v>3362</v>
      </c>
    </row>
    <row r="449" s="72" customFormat="1" ht="22.5" spans="1:17">
      <c r="A449" s="98">
        <f t="shared" si="9"/>
        <v>440</v>
      </c>
      <c r="B449" s="175" t="s">
        <v>21</v>
      </c>
      <c r="C449" s="175" t="s">
        <v>890</v>
      </c>
      <c r="D449" s="175" t="s">
        <v>890</v>
      </c>
      <c r="E449" s="188" t="s">
        <v>634</v>
      </c>
      <c r="F449" s="175" t="s">
        <v>70</v>
      </c>
      <c r="G449" s="188" t="s">
        <v>1034</v>
      </c>
      <c r="H449" s="188" t="s">
        <v>3363</v>
      </c>
      <c r="I449" s="186">
        <v>20</v>
      </c>
      <c r="J449" s="197" t="s">
        <v>27</v>
      </c>
      <c r="K449" s="183" t="s">
        <v>916</v>
      </c>
      <c r="L449" s="183" t="s">
        <v>29</v>
      </c>
      <c r="M449" s="188" t="s">
        <v>3353</v>
      </c>
      <c r="N449" s="183" t="s">
        <v>1013</v>
      </c>
      <c r="O449" s="183" t="s">
        <v>1014</v>
      </c>
      <c r="P449" s="117"/>
      <c r="Q449" s="119" t="s">
        <v>3364</v>
      </c>
    </row>
    <row r="450" s="72" customFormat="1" ht="45" spans="1:17">
      <c r="A450" s="98">
        <f t="shared" si="9"/>
        <v>441</v>
      </c>
      <c r="B450" s="209" t="s">
        <v>21</v>
      </c>
      <c r="C450" s="209" t="s">
        <v>1016</v>
      </c>
      <c r="D450" s="209" t="s">
        <v>1016</v>
      </c>
      <c r="E450" s="195" t="s">
        <v>610</v>
      </c>
      <c r="F450" s="209" t="s">
        <v>70</v>
      </c>
      <c r="G450" s="195" t="s">
        <v>1034</v>
      </c>
      <c r="H450" s="195" t="s">
        <v>3365</v>
      </c>
      <c r="I450" s="206">
        <v>30</v>
      </c>
      <c r="J450" s="200" t="s">
        <v>3366</v>
      </c>
      <c r="K450" s="205" t="s">
        <v>916</v>
      </c>
      <c r="L450" s="205" t="s">
        <v>29</v>
      </c>
      <c r="M450" s="195" t="s">
        <v>3367</v>
      </c>
      <c r="N450" s="205" t="s">
        <v>3368</v>
      </c>
      <c r="O450" s="205" t="s">
        <v>3369</v>
      </c>
      <c r="P450" s="117"/>
      <c r="Q450" s="119" t="s">
        <v>3370</v>
      </c>
    </row>
    <row r="451" s="72" customFormat="1" ht="22.5" spans="1:17">
      <c r="A451" s="98">
        <f t="shared" si="9"/>
        <v>442</v>
      </c>
      <c r="B451" s="209" t="s">
        <v>21</v>
      </c>
      <c r="C451" s="209" t="s">
        <v>1016</v>
      </c>
      <c r="D451" s="209" t="s">
        <v>1016</v>
      </c>
      <c r="E451" s="195" t="s">
        <v>610</v>
      </c>
      <c r="F451" s="209" t="s">
        <v>70</v>
      </c>
      <c r="G451" s="195" t="s">
        <v>1034</v>
      </c>
      <c r="H451" s="195" t="s">
        <v>3371</v>
      </c>
      <c r="I451" s="206">
        <v>10</v>
      </c>
      <c r="J451" s="200" t="s">
        <v>3366</v>
      </c>
      <c r="K451" s="205" t="s">
        <v>916</v>
      </c>
      <c r="L451" s="205" t="s">
        <v>29</v>
      </c>
      <c r="M451" s="195" t="s">
        <v>3372</v>
      </c>
      <c r="N451" s="205" t="s">
        <v>3368</v>
      </c>
      <c r="O451" s="205" t="s">
        <v>3369</v>
      </c>
      <c r="P451" s="117"/>
      <c r="Q451" s="119" t="s">
        <v>3373</v>
      </c>
    </row>
    <row r="452" s="72" customFormat="1" ht="22.5" spans="1:17">
      <c r="A452" s="98">
        <f t="shared" si="9"/>
        <v>443</v>
      </c>
      <c r="B452" s="209" t="s">
        <v>21</v>
      </c>
      <c r="C452" s="209" t="s">
        <v>1016</v>
      </c>
      <c r="D452" s="209" t="s">
        <v>1016</v>
      </c>
      <c r="E452" s="195" t="s">
        <v>830</v>
      </c>
      <c r="F452" s="209" t="s">
        <v>70</v>
      </c>
      <c r="G452" s="195" t="s">
        <v>1034</v>
      </c>
      <c r="H452" s="195" t="s">
        <v>3374</v>
      </c>
      <c r="I452" s="206">
        <v>10</v>
      </c>
      <c r="J452" s="200" t="s">
        <v>3366</v>
      </c>
      <c r="K452" s="205" t="s">
        <v>916</v>
      </c>
      <c r="L452" s="205" t="s">
        <v>29</v>
      </c>
      <c r="M452" s="195" t="s">
        <v>3375</v>
      </c>
      <c r="N452" s="205" t="s">
        <v>3376</v>
      </c>
      <c r="O452" s="205" t="s">
        <v>3376</v>
      </c>
      <c r="P452" s="117"/>
      <c r="Q452" s="119" t="s">
        <v>3377</v>
      </c>
    </row>
    <row r="453" s="72" customFormat="1" ht="22.5" spans="1:17">
      <c r="A453" s="98">
        <f t="shared" si="9"/>
        <v>444</v>
      </c>
      <c r="B453" s="209" t="s">
        <v>21</v>
      </c>
      <c r="C453" s="209" t="s">
        <v>966</v>
      </c>
      <c r="D453" s="209" t="s">
        <v>966</v>
      </c>
      <c r="E453" s="195" t="s">
        <v>2345</v>
      </c>
      <c r="F453" s="209" t="s">
        <v>70</v>
      </c>
      <c r="G453" s="195" t="s">
        <v>1034</v>
      </c>
      <c r="H453" s="195" t="s">
        <v>3378</v>
      </c>
      <c r="I453" s="206">
        <v>30</v>
      </c>
      <c r="J453" s="200" t="s">
        <v>3366</v>
      </c>
      <c r="K453" s="205" t="s">
        <v>916</v>
      </c>
      <c r="L453" s="205" t="s">
        <v>29</v>
      </c>
      <c r="M453" s="195" t="s">
        <v>3379</v>
      </c>
      <c r="N453" s="205" t="s">
        <v>3380</v>
      </c>
      <c r="O453" s="205" t="s">
        <v>3381</v>
      </c>
      <c r="P453" s="117"/>
      <c r="Q453" s="119" t="s">
        <v>3382</v>
      </c>
    </row>
    <row r="454" s="72" customFormat="1" ht="22.5" spans="1:17">
      <c r="A454" s="98">
        <f t="shared" si="9"/>
        <v>445</v>
      </c>
      <c r="B454" s="209" t="s">
        <v>21</v>
      </c>
      <c r="C454" s="209" t="s">
        <v>966</v>
      </c>
      <c r="D454" s="209" t="s">
        <v>966</v>
      </c>
      <c r="E454" s="195" t="s">
        <v>2345</v>
      </c>
      <c r="F454" s="209" t="s">
        <v>70</v>
      </c>
      <c r="G454" s="195" t="s">
        <v>1034</v>
      </c>
      <c r="H454" s="195" t="s">
        <v>3383</v>
      </c>
      <c r="I454" s="206">
        <v>30</v>
      </c>
      <c r="J454" s="200" t="s">
        <v>3366</v>
      </c>
      <c r="K454" s="205" t="s">
        <v>916</v>
      </c>
      <c r="L454" s="205" t="s">
        <v>29</v>
      </c>
      <c r="M454" s="195" t="s">
        <v>3379</v>
      </c>
      <c r="N454" s="205" t="s">
        <v>3380</v>
      </c>
      <c r="O454" s="205" t="s">
        <v>3381</v>
      </c>
      <c r="P454" s="117"/>
      <c r="Q454" s="119" t="s">
        <v>3384</v>
      </c>
    </row>
    <row r="455" s="72" customFormat="1" ht="22.5" spans="1:17">
      <c r="A455" s="98">
        <f t="shared" si="9"/>
        <v>446</v>
      </c>
      <c r="B455" s="209" t="s">
        <v>21</v>
      </c>
      <c r="C455" s="209" t="s">
        <v>966</v>
      </c>
      <c r="D455" s="209" t="s">
        <v>966</v>
      </c>
      <c r="E455" s="195" t="s">
        <v>2373</v>
      </c>
      <c r="F455" s="209" t="s">
        <v>70</v>
      </c>
      <c r="G455" s="195" t="s">
        <v>1072</v>
      </c>
      <c r="H455" s="195" t="s">
        <v>3385</v>
      </c>
      <c r="I455" s="206">
        <v>10</v>
      </c>
      <c r="J455" s="200" t="s">
        <v>3366</v>
      </c>
      <c r="K455" s="205" t="s">
        <v>916</v>
      </c>
      <c r="L455" s="205" t="s">
        <v>29</v>
      </c>
      <c r="M455" s="195" t="s">
        <v>3379</v>
      </c>
      <c r="N455" s="205" t="s">
        <v>3386</v>
      </c>
      <c r="O455" s="205" t="s">
        <v>3387</v>
      </c>
      <c r="P455" s="117"/>
      <c r="Q455" s="119" t="s">
        <v>3388</v>
      </c>
    </row>
    <row r="456" s="72" customFormat="1" ht="22.5" spans="1:17">
      <c r="A456" s="98">
        <f t="shared" si="9"/>
        <v>447</v>
      </c>
      <c r="B456" s="209" t="s">
        <v>21</v>
      </c>
      <c r="C456" s="209" t="s">
        <v>1022</v>
      </c>
      <c r="D456" s="209" t="s">
        <v>1022</v>
      </c>
      <c r="E456" s="195" t="s">
        <v>1023</v>
      </c>
      <c r="F456" s="209" t="s">
        <v>70</v>
      </c>
      <c r="G456" s="195" t="s">
        <v>1034</v>
      </c>
      <c r="H456" s="195" t="s">
        <v>3389</v>
      </c>
      <c r="I456" s="206">
        <v>30</v>
      </c>
      <c r="J456" s="200" t="s">
        <v>3366</v>
      </c>
      <c r="K456" s="205" t="s">
        <v>916</v>
      </c>
      <c r="L456" s="205" t="s">
        <v>29</v>
      </c>
      <c r="M456" s="195" t="s">
        <v>1036</v>
      </c>
      <c r="N456" s="205" t="s">
        <v>3390</v>
      </c>
      <c r="O456" s="205" t="s">
        <v>3391</v>
      </c>
      <c r="P456" s="117"/>
      <c r="Q456" s="119" t="s">
        <v>3392</v>
      </c>
    </row>
    <row r="457" s="72" customFormat="1" ht="22.5" spans="1:17">
      <c r="A457" s="98">
        <f t="shared" si="9"/>
        <v>448</v>
      </c>
      <c r="B457" s="209" t="s">
        <v>21</v>
      </c>
      <c r="C457" s="209" t="s">
        <v>1022</v>
      </c>
      <c r="D457" s="209" t="s">
        <v>1022</v>
      </c>
      <c r="E457" s="203" t="s">
        <v>1040</v>
      </c>
      <c r="F457" s="209" t="s">
        <v>70</v>
      </c>
      <c r="G457" s="195" t="s">
        <v>1034</v>
      </c>
      <c r="H457" s="195" t="s">
        <v>3389</v>
      </c>
      <c r="I457" s="206">
        <v>30</v>
      </c>
      <c r="J457" s="200" t="s">
        <v>3366</v>
      </c>
      <c r="K457" s="205" t="s">
        <v>916</v>
      </c>
      <c r="L457" s="205" t="s">
        <v>29</v>
      </c>
      <c r="M457" s="195" t="s">
        <v>3338</v>
      </c>
      <c r="N457" s="205" t="s">
        <v>3393</v>
      </c>
      <c r="O457" s="205" t="s">
        <v>3394</v>
      </c>
      <c r="P457" s="117"/>
      <c r="Q457" s="119" t="s">
        <v>3395</v>
      </c>
    </row>
    <row r="458" s="72" customFormat="1" ht="22.5" spans="1:17">
      <c r="A458" s="98">
        <f t="shared" si="9"/>
        <v>449</v>
      </c>
      <c r="B458" s="209" t="s">
        <v>21</v>
      </c>
      <c r="C458" s="209" t="s">
        <v>1022</v>
      </c>
      <c r="D458" s="209" t="s">
        <v>1022</v>
      </c>
      <c r="E458" s="203" t="s">
        <v>1040</v>
      </c>
      <c r="F458" s="209" t="s">
        <v>70</v>
      </c>
      <c r="G458" s="195" t="s">
        <v>1034</v>
      </c>
      <c r="H458" s="195" t="s">
        <v>3389</v>
      </c>
      <c r="I458" s="206">
        <v>10</v>
      </c>
      <c r="J458" s="200" t="s">
        <v>3366</v>
      </c>
      <c r="K458" s="205" t="s">
        <v>916</v>
      </c>
      <c r="L458" s="205" t="s">
        <v>29</v>
      </c>
      <c r="M458" s="195" t="s">
        <v>3338</v>
      </c>
      <c r="N458" s="205" t="s">
        <v>3393</v>
      </c>
      <c r="O458" s="205" t="s">
        <v>3394</v>
      </c>
      <c r="P458" s="117"/>
      <c r="Q458" s="119" t="s">
        <v>3396</v>
      </c>
    </row>
    <row r="459" s="72" customFormat="1" ht="22.5" spans="1:17">
      <c r="A459" s="98">
        <f t="shared" si="9"/>
        <v>450</v>
      </c>
      <c r="B459" s="209" t="s">
        <v>21</v>
      </c>
      <c r="C459" s="209" t="s">
        <v>1022</v>
      </c>
      <c r="D459" s="209" t="s">
        <v>1022</v>
      </c>
      <c r="E459" s="203" t="s">
        <v>1040</v>
      </c>
      <c r="F459" s="209" t="s">
        <v>70</v>
      </c>
      <c r="G459" s="195" t="s">
        <v>3397</v>
      </c>
      <c r="H459" s="195" t="s">
        <v>3398</v>
      </c>
      <c r="I459" s="206">
        <v>3</v>
      </c>
      <c r="J459" s="200" t="s">
        <v>3366</v>
      </c>
      <c r="K459" s="205" t="s">
        <v>916</v>
      </c>
      <c r="L459" s="205" t="s">
        <v>29</v>
      </c>
      <c r="M459" s="195" t="s">
        <v>3399</v>
      </c>
      <c r="N459" s="205" t="s">
        <v>3400</v>
      </c>
      <c r="O459" s="205" t="s">
        <v>3401</v>
      </c>
      <c r="P459" s="117"/>
      <c r="Q459" s="119" t="s">
        <v>3402</v>
      </c>
    </row>
    <row r="460" s="72" customFormat="1" ht="22.5" spans="1:17">
      <c r="A460" s="98">
        <f t="shared" si="9"/>
        <v>451</v>
      </c>
      <c r="B460" s="209" t="s">
        <v>21</v>
      </c>
      <c r="C460" s="209" t="s">
        <v>1022</v>
      </c>
      <c r="D460" s="209" t="s">
        <v>1022</v>
      </c>
      <c r="E460" s="195" t="s">
        <v>3403</v>
      </c>
      <c r="F460" s="209" t="s">
        <v>70</v>
      </c>
      <c r="G460" s="195" t="s">
        <v>1034</v>
      </c>
      <c r="H460" s="195" t="s">
        <v>3389</v>
      </c>
      <c r="I460" s="206">
        <v>20</v>
      </c>
      <c r="J460" s="200" t="s">
        <v>3366</v>
      </c>
      <c r="K460" s="205" t="s">
        <v>916</v>
      </c>
      <c r="L460" s="205" t="s">
        <v>29</v>
      </c>
      <c r="M460" s="211" t="s">
        <v>3338</v>
      </c>
      <c r="N460" s="205" t="s">
        <v>3404</v>
      </c>
      <c r="O460" s="205" t="s">
        <v>3394</v>
      </c>
      <c r="P460" s="117"/>
      <c r="Q460" s="119" t="s">
        <v>3405</v>
      </c>
    </row>
    <row r="461" s="72" customFormat="1" ht="22.5" spans="1:17">
      <c r="A461" s="98">
        <f t="shared" si="9"/>
        <v>452</v>
      </c>
      <c r="B461" s="209" t="s">
        <v>21</v>
      </c>
      <c r="C461" s="210" t="s">
        <v>1046</v>
      </c>
      <c r="D461" s="210" t="s">
        <v>1046</v>
      </c>
      <c r="E461" s="203" t="s">
        <v>1047</v>
      </c>
      <c r="F461" s="209" t="s">
        <v>70</v>
      </c>
      <c r="G461" s="195" t="s">
        <v>1034</v>
      </c>
      <c r="H461" s="203" t="s">
        <v>3406</v>
      </c>
      <c r="I461" s="206">
        <v>30</v>
      </c>
      <c r="J461" s="200" t="s">
        <v>3366</v>
      </c>
      <c r="K461" s="205" t="s">
        <v>916</v>
      </c>
      <c r="L461" s="205" t="s">
        <v>29</v>
      </c>
      <c r="M461" s="203" t="s">
        <v>3407</v>
      </c>
      <c r="N461" s="205" t="s">
        <v>3408</v>
      </c>
      <c r="O461" s="205" t="s">
        <v>3231</v>
      </c>
      <c r="P461" s="117"/>
      <c r="Q461" s="119" t="s">
        <v>3409</v>
      </c>
    </row>
    <row r="462" s="72" customFormat="1" ht="22.5" spans="1:17">
      <c r="A462" s="98">
        <f t="shared" si="9"/>
        <v>453</v>
      </c>
      <c r="B462" s="209" t="s">
        <v>21</v>
      </c>
      <c r="C462" s="209" t="s">
        <v>1053</v>
      </c>
      <c r="D462" s="209" t="s">
        <v>1053</v>
      </c>
      <c r="E462" s="188" t="s">
        <v>3410</v>
      </c>
      <c r="F462" s="209" t="s">
        <v>70</v>
      </c>
      <c r="G462" s="195" t="s">
        <v>1034</v>
      </c>
      <c r="H462" s="188" t="s">
        <v>3411</v>
      </c>
      <c r="I462" s="206">
        <v>10</v>
      </c>
      <c r="J462" s="200" t="s">
        <v>3366</v>
      </c>
      <c r="K462" s="205" t="s">
        <v>916</v>
      </c>
      <c r="L462" s="205" t="s">
        <v>29</v>
      </c>
      <c r="M462" s="188" t="s">
        <v>3412</v>
      </c>
      <c r="N462" s="183" t="s">
        <v>3413</v>
      </c>
      <c r="O462" s="183" t="s">
        <v>3414</v>
      </c>
      <c r="P462" s="117"/>
      <c r="Q462" s="119" t="s">
        <v>3415</v>
      </c>
    </row>
    <row r="463" s="72" customFormat="1" ht="33.75" spans="1:17">
      <c r="A463" s="98">
        <f t="shared" si="9"/>
        <v>454</v>
      </c>
      <c r="B463" s="209" t="s">
        <v>21</v>
      </c>
      <c r="C463" s="205" t="s">
        <v>928</v>
      </c>
      <c r="D463" s="205" t="s">
        <v>928</v>
      </c>
      <c r="E463" s="211" t="s">
        <v>207</v>
      </c>
      <c r="F463" s="209" t="s">
        <v>70</v>
      </c>
      <c r="G463" s="195" t="s">
        <v>1034</v>
      </c>
      <c r="H463" s="211" t="s">
        <v>3416</v>
      </c>
      <c r="I463" s="206">
        <v>30</v>
      </c>
      <c r="J463" s="200" t="s">
        <v>3366</v>
      </c>
      <c r="K463" s="205" t="s">
        <v>916</v>
      </c>
      <c r="L463" s="205" t="s">
        <v>29</v>
      </c>
      <c r="M463" s="211" t="s">
        <v>3417</v>
      </c>
      <c r="N463" s="205" t="s">
        <v>1230</v>
      </c>
      <c r="O463" s="205" t="s">
        <v>1231</v>
      </c>
      <c r="P463" s="117"/>
      <c r="Q463" s="119" t="s">
        <v>3418</v>
      </c>
    </row>
    <row r="464" s="72" customFormat="1" ht="22.5" spans="1:17">
      <c r="A464" s="98">
        <f t="shared" si="9"/>
        <v>455</v>
      </c>
      <c r="B464" s="209" t="s">
        <v>21</v>
      </c>
      <c r="C464" s="205" t="s">
        <v>928</v>
      </c>
      <c r="D464" s="205" t="s">
        <v>928</v>
      </c>
      <c r="E464" s="211" t="s">
        <v>207</v>
      </c>
      <c r="F464" s="209" t="s">
        <v>70</v>
      </c>
      <c r="G464" s="211" t="s">
        <v>1034</v>
      </c>
      <c r="H464" s="211" t="s">
        <v>3419</v>
      </c>
      <c r="I464" s="206">
        <v>10</v>
      </c>
      <c r="J464" s="200" t="s">
        <v>3366</v>
      </c>
      <c r="K464" s="205" t="s">
        <v>916</v>
      </c>
      <c r="L464" s="205" t="s">
        <v>29</v>
      </c>
      <c r="M464" s="211" t="s">
        <v>3420</v>
      </c>
      <c r="N464" s="205" t="s">
        <v>3421</v>
      </c>
      <c r="O464" s="205" t="s">
        <v>1441</v>
      </c>
      <c r="P464" s="117"/>
      <c r="Q464" s="119" t="s">
        <v>3422</v>
      </c>
    </row>
    <row r="465" s="72" customFormat="1" ht="22.5" spans="1:17">
      <c r="A465" s="98">
        <f t="shared" si="9"/>
        <v>456</v>
      </c>
      <c r="B465" s="209" t="s">
        <v>21</v>
      </c>
      <c r="C465" s="205" t="s">
        <v>928</v>
      </c>
      <c r="D465" s="205" t="s">
        <v>928</v>
      </c>
      <c r="E465" s="211" t="s">
        <v>518</v>
      </c>
      <c r="F465" s="209" t="s">
        <v>70</v>
      </c>
      <c r="G465" s="211" t="s">
        <v>1034</v>
      </c>
      <c r="H465" s="211" t="s">
        <v>3423</v>
      </c>
      <c r="I465" s="206">
        <v>30</v>
      </c>
      <c r="J465" s="200" t="s">
        <v>3366</v>
      </c>
      <c r="K465" s="205" t="s">
        <v>916</v>
      </c>
      <c r="L465" s="205" t="s">
        <v>29</v>
      </c>
      <c r="M465" s="211" t="s">
        <v>3424</v>
      </c>
      <c r="N465" s="205" t="s">
        <v>3425</v>
      </c>
      <c r="O465" s="205" t="s">
        <v>3426</v>
      </c>
      <c r="P465" s="117"/>
      <c r="Q465" s="119" t="s">
        <v>3427</v>
      </c>
    </row>
    <row r="466" s="72" customFormat="1" ht="22.5" spans="1:17">
      <c r="A466" s="98">
        <f t="shared" si="9"/>
        <v>457</v>
      </c>
      <c r="B466" s="209" t="s">
        <v>21</v>
      </c>
      <c r="C466" s="212" t="s">
        <v>1059</v>
      </c>
      <c r="D466" s="212" t="s">
        <v>1059</v>
      </c>
      <c r="E466" s="213" t="s">
        <v>299</v>
      </c>
      <c r="F466" s="209" t="s">
        <v>70</v>
      </c>
      <c r="G466" s="211" t="s">
        <v>1034</v>
      </c>
      <c r="H466" s="213" t="s">
        <v>3428</v>
      </c>
      <c r="I466" s="206">
        <v>30</v>
      </c>
      <c r="J466" s="200" t="s">
        <v>3366</v>
      </c>
      <c r="K466" s="205" t="s">
        <v>916</v>
      </c>
      <c r="L466" s="205" t="s">
        <v>29</v>
      </c>
      <c r="M466" s="211" t="s">
        <v>3429</v>
      </c>
      <c r="N466" s="205" t="s">
        <v>1062</v>
      </c>
      <c r="O466" s="205" t="s">
        <v>1063</v>
      </c>
      <c r="P466" s="117"/>
      <c r="Q466" s="119" t="s">
        <v>3430</v>
      </c>
    </row>
    <row r="467" s="72" customFormat="1" ht="22.5" spans="1:17">
      <c r="A467" s="98">
        <f t="shared" si="9"/>
        <v>458</v>
      </c>
      <c r="B467" s="209" t="s">
        <v>21</v>
      </c>
      <c r="C467" s="212" t="s">
        <v>1059</v>
      </c>
      <c r="D467" s="212" t="s">
        <v>1059</v>
      </c>
      <c r="E467" s="213" t="s">
        <v>299</v>
      </c>
      <c r="F467" s="209" t="s">
        <v>70</v>
      </c>
      <c r="G467" s="211" t="s">
        <v>1034</v>
      </c>
      <c r="H467" s="213" t="s">
        <v>3383</v>
      </c>
      <c r="I467" s="206">
        <v>10</v>
      </c>
      <c r="J467" s="200" t="s">
        <v>3366</v>
      </c>
      <c r="K467" s="205" t="s">
        <v>916</v>
      </c>
      <c r="L467" s="205" t="s">
        <v>29</v>
      </c>
      <c r="M467" s="211" t="s">
        <v>3431</v>
      </c>
      <c r="N467" s="205" t="s">
        <v>1062</v>
      </c>
      <c r="O467" s="205" t="s">
        <v>1063</v>
      </c>
      <c r="P467" s="117"/>
      <c r="Q467" s="119" t="s">
        <v>3432</v>
      </c>
    </row>
    <row r="468" s="72" customFormat="1" ht="22.5" spans="1:17">
      <c r="A468" s="98">
        <f t="shared" si="9"/>
        <v>459</v>
      </c>
      <c r="B468" s="209" t="s">
        <v>21</v>
      </c>
      <c r="C468" s="212" t="s">
        <v>1059</v>
      </c>
      <c r="D468" s="212" t="s">
        <v>1059</v>
      </c>
      <c r="E468" s="195" t="s">
        <v>1165</v>
      </c>
      <c r="F468" s="209" t="s">
        <v>70</v>
      </c>
      <c r="G468" s="195" t="s">
        <v>3305</v>
      </c>
      <c r="H468" s="195" t="s">
        <v>3433</v>
      </c>
      <c r="I468" s="206">
        <v>6</v>
      </c>
      <c r="J468" s="195" t="s">
        <v>3434</v>
      </c>
      <c r="K468" s="205" t="s">
        <v>916</v>
      </c>
      <c r="L468" s="205" t="s">
        <v>29</v>
      </c>
      <c r="M468" s="195" t="s">
        <v>3435</v>
      </c>
      <c r="N468" s="205" t="s">
        <v>3436</v>
      </c>
      <c r="O468" s="205" t="s">
        <v>632</v>
      </c>
      <c r="P468" s="117"/>
      <c r="Q468" s="119" t="s">
        <v>3437</v>
      </c>
    </row>
    <row r="469" s="72" customFormat="1" ht="22.5" spans="1:17">
      <c r="A469" s="98">
        <f t="shared" si="9"/>
        <v>460</v>
      </c>
      <c r="B469" s="209" t="s">
        <v>21</v>
      </c>
      <c r="C469" s="212" t="s">
        <v>1059</v>
      </c>
      <c r="D469" s="212" t="s">
        <v>1059</v>
      </c>
      <c r="E469" s="195" t="s">
        <v>1165</v>
      </c>
      <c r="F469" s="209" t="s">
        <v>70</v>
      </c>
      <c r="G469" s="211" t="s">
        <v>1034</v>
      </c>
      <c r="H469" s="214" t="s">
        <v>3438</v>
      </c>
      <c r="I469" s="220">
        <v>4</v>
      </c>
      <c r="J469" s="195" t="s">
        <v>3434</v>
      </c>
      <c r="K469" s="205" t="s">
        <v>916</v>
      </c>
      <c r="L469" s="205" t="s">
        <v>29</v>
      </c>
      <c r="M469" s="195" t="s">
        <v>3439</v>
      </c>
      <c r="N469" s="205" t="s">
        <v>3440</v>
      </c>
      <c r="O469" s="205" t="s">
        <v>2770</v>
      </c>
      <c r="P469" s="117"/>
      <c r="Q469" s="119" t="s">
        <v>3441</v>
      </c>
    </row>
    <row r="470" s="72" customFormat="1" ht="78.75" spans="1:17">
      <c r="A470" s="98">
        <f t="shared" si="9"/>
        <v>461</v>
      </c>
      <c r="B470" s="209" t="s">
        <v>21</v>
      </c>
      <c r="C470" s="191" t="s">
        <v>905</v>
      </c>
      <c r="D470" s="191" t="s">
        <v>905</v>
      </c>
      <c r="E470" s="200" t="s">
        <v>791</v>
      </c>
      <c r="F470" s="209" t="s">
        <v>70</v>
      </c>
      <c r="G470" s="211" t="s">
        <v>1034</v>
      </c>
      <c r="H470" s="200" t="s">
        <v>3442</v>
      </c>
      <c r="I470" s="221">
        <v>30</v>
      </c>
      <c r="J470" s="200" t="s">
        <v>3366</v>
      </c>
      <c r="K470" s="205" t="s">
        <v>916</v>
      </c>
      <c r="L470" s="205" t="s">
        <v>29</v>
      </c>
      <c r="M470" s="200" t="s">
        <v>3443</v>
      </c>
      <c r="N470" s="201" t="s">
        <v>1187</v>
      </c>
      <c r="O470" s="201" t="s">
        <v>3223</v>
      </c>
      <c r="P470" s="117"/>
      <c r="Q470" s="119" t="s">
        <v>3444</v>
      </c>
    </row>
    <row r="471" s="72" customFormat="1" ht="22.5" spans="1:17">
      <c r="A471" s="98">
        <f t="shared" si="9"/>
        <v>462</v>
      </c>
      <c r="B471" s="209" t="s">
        <v>21</v>
      </c>
      <c r="C471" s="191" t="s">
        <v>905</v>
      </c>
      <c r="D471" s="191" t="s">
        <v>905</v>
      </c>
      <c r="E471" s="200" t="s">
        <v>791</v>
      </c>
      <c r="F471" s="209" t="s">
        <v>70</v>
      </c>
      <c r="G471" s="211" t="s">
        <v>1034</v>
      </c>
      <c r="H471" s="200" t="s">
        <v>3445</v>
      </c>
      <c r="I471" s="221">
        <v>3</v>
      </c>
      <c r="J471" s="200" t="s">
        <v>3366</v>
      </c>
      <c r="K471" s="205" t="s">
        <v>916</v>
      </c>
      <c r="L471" s="205" t="s">
        <v>29</v>
      </c>
      <c r="M471" s="200" t="s">
        <v>3443</v>
      </c>
      <c r="N471" s="201" t="s">
        <v>3446</v>
      </c>
      <c r="O471" s="201" t="s">
        <v>3447</v>
      </c>
      <c r="P471" s="117"/>
      <c r="Q471" s="119" t="s">
        <v>3448</v>
      </c>
    </row>
    <row r="472" s="72" customFormat="1" ht="22.5" spans="1:17">
      <c r="A472" s="98">
        <f t="shared" si="9"/>
        <v>463</v>
      </c>
      <c r="B472" s="209" t="s">
        <v>21</v>
      </c>
      <c r="C472" s="191" t="s">
        <v>905</v>
      </c>
      <c r="D472" s="191" t="s">
        <v>905</v>
      </c>
      <c r="E472" s="200" t="s">
        <v>791</v>
      </c>
      <c r="F472" s="209" t="s">
        <v>70</v>
      </c>
      <c r="G472" s="211" t="s">
        <v>1034</v>
      </c>
      <c r="H472" s="195" t="s">
        <v>3449</v>
      </c>
      <c r="I472" s="206">
        <v>4</v>
      </c>
      <c r="J472" s="200" t="s">
        <v>3366</v>
      </c>
      <c r="K472" s="205" t="s">
        <v>916</v>
      </c>
      <c r="L472" s="205" t="s">
        <v>29</v>
      </c>
      <c r="M472" s="195" t="s">
        <v>3443</v>
      </c>
      <c r="N472" s="205" t="s">
        <v>317</v>
      </c>
      <c r="O472" s="205" t="s">
        <v>3450</v>
      </c>
      <c r="P472" s="117"/>
      <c r="Q472" s="119" t="s">
        <v>3451</v>
      </c>
    </row>
    <row r="473" s="72" customFormat="1" ht="33.75" spans="1:17">
      <c r="A473" s="98">
        <f t="shared" si="9"/>
        <v>464</v>
      </c>
      <c r="B473" s="209" t="s">
        <v>21</v>
      </c>
      <c r="C473" s="209" t="s">
        <v>912</v>
      </c>
      <c r="D473" s="209" t="s">
        <v>912</v>
      </c>
      <c r="E473" s="195" t="s">
        <v>1083</v>
      </c>
      <c r="F473" s="209" t="s">
        <v>70</v>
      </c>
      <c r="G473" s="211" t="s">
        <v>1034</v>
      </c>
      <c r="H473" s="195" t="s">
        <v>3452</v>
      </c>
      <c r="I473" s="206">
        <v>30</v>
      </c>
      <c r="J473" s="200" t="s">
        <v>3366</v>
      </c>
      <c r="K473" s="205" t="s">
        <v>916</v>
      </c>
      <c r="L473" s="205" t="s">
        <v>29</v>
      </c>
      <c r="M473" s="195" t="s">
        <v>3379</v>
      </c>
      <c r="N473" s="205" t="s">
        <v>3453</v>
      </c>
      <c r="O473" s="205" t="s">
        <v>1319</v>
      </c>
      <c r="P473" s="117"/>
      <c r="Q473" s="119" t="s">
        <v>3454</v>
      </c>
    </row>
    <row r="474" s="72" customFormat="1" ht="22.5" spans="1:17">
      <c r="A474" s="98">
        <f t="shared" si="9"/>
        <v>465</v>
      </c>
      <c r="B474" s="209" t="s">
        <v>21</v>
      </c>
      <c r="C474" s="209" t="s">
        <v>912</v>
      </c>
      <c r="D474" s="209" t="s">
        <v>912</v>
      </c>
      <c r="E474" s="195" t="s">
        <v>762</v>
      </c>
      <c r="F474" s="209" t="s">
        <v>70</v>
      </c>
      <c r="G474" s="211" t="s">
        <v>1034</v>
      </c>
      <c r="H474" s="195" t="s">
        <v>3455</v>
      </c>
      <c r="I474" s="206">
        <v>10</v>
      </c>
      <c r="J474" s="200" t="s">
        <v>3366</v>
      </c>
      <c r="K474" s="205" t="s">
        <v>916</v>
      </c>
      <c r="L474" s="205" t="s">
        <v>29</v>
      </c>
      <c r="M474" s="195" t="s">
        <v>3456</v>
      </c>
      <c r="N474" s="205" t="s">
        <v>3457</v>
      </c>
      <c r="O474" s="205" t="s">
        <v>3458</v>
      </c>
      <c r="P474" s="117"/>
      <c r="Q474" s="119" t="s">
        <v>3459</v>
      </c>
    </row>
    <row r="475" s="72" customFormat="1" ht="22.5" spans="1:17">
      <c r="A475" s="98">
        <f t="shared" si="9"/>
        <v>466</v>
      </c>
      <c r="B475" s="209" t="s">
        <v>21</v>
      </c>
      <c r="C475" s="209" t="s">
        <v>912</v>
      </c>
      <c r="D475" s="209" t="s">
        <v>912</v>
      </c>
      <c r="E475" s="195" t="s">
        <v>753</v>
      </c>
      <c r="F475" s="209" t="s">
        <v>70</v>
      </c>
      <c r="G475" s="195" t="s">
        <v>3305</v>
      </c>
      <c r="H475" s="195" t="s">
        <v>3460</v>
      </c>
      <c r="I475" s="206">
        <v>8</v>
      </c>
      <c r="J475" s="200" t="s">
        <v>3366</v>
      </c>
      <c r="K475" s="205" t="s">
        <v>916</v>
      </c>
      <c r="L475" s="205" t="s">
        <v>29</v>
      </c>
      <c r="M475" s="195" t="s">
        <v>3461</v>
      </c>
      <c r="N475" s="205" t="s">
        <v>3462</v>
      </c>
      <c r="O475" s="205" t="s">
        <v>3463</v>
      </c>
      <c r="P475" s="117"/>
      <c r="Q475" s="119" t="s">
        <v>3464</v>
      </c>
    </row>
    <row r="476" s="72" customFormat="1" ht="22.5" spans="1:17">
      <c r="A476" s="98">
        <f t="shared" si="9"/>
        <v>467</v>
      </c>
      <c r="B476" s="209" t="s">
        <v>21</v>
      </c>
      <c r="C476" s="209" t="s">
        <v>912</v>
      </c>
      <c r="D476" s="209" t="s">
        <v>912</v>
      </c>
      <c r="E476" s="195" t="s">
        <v>753</v>
      </c>
      <c r="F476" s="209" t="s">
        <v>70</v>
      </c>
      <c r="G476" s="211" t="s">
        <v>1034</v>
      </c>
      <c r="H476" s="195" t="s">
        <v>3465</v>
      </c>
      <c r="I476" s="206">
        <v>30</v>
      </c>
      <c r="J476" s="200" t="s">
        <v>3366</v>
      </c>
      <c r="K476" s="205" t="s">
        <v>916</v>
      </c>
      <c r="L476" s="205" t="s">
        <v>29</v>
      </c>
      <c r="M476" s="195" t="s">
        <v>3466</v>
      </c>
      <c r="N476" s="205" t="s">
        <v>3467</v>
      </c>
      <c r="O476" s="205" t="s">
        <v>3468</v>
      </c>
      <c r="P476" s="117"/>
      <c r="Q476" s="119" t="s">
        <v>3469</v>
      </c>
    </row>
    <row r="477" s="72" customFormat="1" ht="22.5" spans="1:17">
      <c r="A477" s="98">
        <f t="shared" si="9"/>
        <v>468</v>
      </c>
      <c r="B477" s="209" t="s">
        <v>21</v>
      </c>
      <c r="C477" s="209" t="s">
        <v>912</v>
      </c>
      <c r="D477" s="209" t="s">
        <v>912</v>
      </c>
      <c r="E477" s="195" t="s">
        <v>753</v>
      </c>
      <c r="F477" s="209" t="s">
        <v>70</v>
      </c>
      <c r="G477" s="211" t="s">
        <v>1034</v>
      </c>
      <c r="H477" s="195" t="s">
        <v>3470</v>
      </c>
      <c r="I477" s="206">
        <v>14</v>
      </c>
      <c r="J477" s="200" t="s">
        <v>3366</v>
      </c>
      <c r="K477" s="205" t="s">
        <v>916</v>
      </c>
      <c r="L477" s="205" t="s">
        <v>29</v>
      </c>
      <c r="M477" s="195" t="s">
        <v>3471</v>
      </c>
      <c r="N477" s="205" t="s">
        <v>3462</v>
      </c>
      <c r="O477" s="205" t="s">
        <v>3463</v>
      </c>
      <c r="P477" s="117"/>
      <c r="Q477" s="119" t="s">
        <v>3472</v>
      </c>
    </row>
    <row r="478" s="72" customFormat="1" ht="22.5" spans="1:17">
      <c r="A478" s="98">
        <f t="shared" si="9"/>
        <v>469</v>
      </c>
      <c r="B478" s="209" t="s">
        <v>21</v>
      </c>
      <c r="C478" s="209" t="s">
        <v>912</v>
      </c>
      <c r="D478" s="209" t="s">
        <v>912</v>
      </c>
      <c r="E478" s="195" t="s">
        <v>753</v>
      </c>
      <c r="F478" s="209" t="s">
        <v>70</v>
      </c>
      <c r="G478" s="195" t="s">
        <v>1072</v>
      </c>
      <c r="H478" s="195" t="s">
        <v>3473</v>
      </c>
      <c r="I478" s="206">
        <v>8</v>
      </c>
      <c r="J478" s="200" t="s">
        <v>3366</v>
      </c>
      <c r="K478" s="205" t="s">
        <v>916</v>
      </c>
      <c r="L478" s="205" t="s">
        <v>29</v>
      </c>
      <c r="M478" s="195" t="s">
        <v>3474</v>
      </c>
      <c r="N478" s="205" t="s">
        <v>3462</v>
      </c>
      <c r="O478" s="205" t="s">
        <v>3463</v>
      </c>
      <c r="P478" s="117"/>
      <c r="Q478" s="119" t="s">
        <v>3475</v>
      </c>
    </row>
    <row r="479" s="72" customFormat="1" ht="22.5" spans="1:17">
      <c r="A479" s="98">
        <f t="shared" si="9"/>
        <v>470</v>
      </c>
      <c r="B479" s="209" t="s">
        <v>21</v>
      </c>
      <c r="C479" s="209" t="s">
        <v>912</v>
      </c>
      <c r="D479" s="209" t="s">
        <v>912</v>
      </c>
      <c r="E479" s="193" t="s">
        <v>778</v>
      </c>
      <c r="F479" s="209" t="s">
        <v>70</v>
      </c>
      <c r="G479" s="193" t="s">
        <v>3476</v>
      </c>
      <c r="H479" s="193" t="s">
        <v>3477</v>
      </c>
      <c r="I479" s="202">
        <v>10</v>
      </c>
      <c r="J479" s="200" t="s">
        <v>3366</v>
      </c>
      <c r="K479" s="205" t="s">
        <v>916</v>
      </c>
      <c r="L479" s="205" t="s">
        <v>29</v>
      </c>
      <c r="M479" s="193" t="s">
        <v>3478</v>
      </c>
      <c r="N479" s="204" t="s">
        <v>3479</v>
      </c>
      <c r="O479" s="204" t="s">
        <v>3480</v>
      </c>
      <c r="P479" s="117"/>
      <c r="Q479" s="119" t="s">
        <v>3481</v>
      </c>
    </row>
    <row r="480" s="72" customFormat="1" ht="22.5" spans="1:17">
      <c r="A480" s="98">
        <f t="shared" si="9"/>
        <v>471</v>
      </c>
      <c r="B480" s="209" t="s">
        <v>21</v>
      </c>
      <c r="C480" s="205" t="s">
        <v>1092</v>
      </c>
      <c r="D480" s="205" t="s">
        <v>1092</v>
      </c>
      <c r="E480" s="211" t="s">
        <v>381</v>
      </c>
      <c r="F480" s="205" t="s">
        <v>70</v>
      </c>
      <c r="G480" s="211" t="s">
        <v>1034</v>
      </c>
      <c r="H480" s="211" t="s">
        <v>3482</v>
      </c>
      <c r="I480" s="206">
        <v>10</v>
      </c>
      <c r="J480" s="203" t="s">
        <v>27</v>
      </c>
      <c r="K480" s="205" t="s">
        <v>916</v>
      </c>
      <c r="L480" s="205" t="s">
        <v>29</v>
      </c>
      <c r="M480" s="211" t="s">
        <v>3483</v>
      </c>
      <c r="N480" s="205" t="s">
        <v>3484</v>
      </c>
      <c r="O480" s="205" t="s">
        <v>3485</v>
      </c>
      <c r="P480" s="117"/>
      <c r="Q480" s="119" t="s">
        <v>3486</v>
      </c>
    </row>
    <row r="481" s="72" customFormat="1" ht="22.5" spans="1:17">
      <c r="A481" s="98">
        <f t="shared" si="9"/>
        <v>472</v>
      </c>
      <c r="B481" s="209" t="s">
        <v>21</v>
      </c>
      <c r="C481" s="205" t="s">
        <v>1092</v>
      </c>
      <c r="D481" s="205" t="s">
        <v>1092</v>
      </c>
      <c r="E481" s="211" t="s">
        <v>381</v>
      </c>
      <c r="F481" s="205" t="s">
        <v>70</v>
      </c>
      <c r="G481" s="211" t="s">
        <v>1034</v>
      </c>
      <c r="H481" s="211" t="s">
        <v>3487</v>
      </c>
      <c r="I481" s="206">
        <v>10</v>
      </c>
      <c r="J481" s="203" t="s">
        <v>27</v>
      </c>
      <c r="K481" s="205" t="s">
        <v>916</v>
      </c>
      <c r="L481" s="205" t="s">
        <v>29</v>
      </c>
      <c r="M481" s="211" t="s">
        <v>3483</v>
      </c>
      <c r="N481" s="205" t="s">
        <v>3484</v>
      </c>
      <c r="O481" s="205" t="s">
        <v>3485</v>
      </c>
      <c r="P481" s="117"/>
      <c r="Q481" s="119" t="s">
        <v>3488</v>
      </c>
    </row>
    <row r="482" s="72" customFormat="1" ht="22.5" spans="1:17">
      <c r="A482" s="98">
        <f t="shared" si="9"/>
        <v>473</v>
      </c>
      <c r="B482" s="209" t="s">
        <v>21</v>
      </c>
      <c r="C482" s="209" t="s">
        <v>1016</v>
      </c>
      <c r="D482" s="209" t="s">
        <v>1016</v>
      </c>
      <c r="E482" s="195" t="s">
        <v>2548</v>
      </c>
      <c r="F482" s="205" t="s">
        <v>70</v>
      </c>
      <c r="G482" s="195" t="s">
        <v>3305</v>
      </c>
      <c r="H482" s="195" t="s">
        <v>3489</v>
      </c>
      <c r="I482" s="206">
        <v>10</v>
      </c>
      <c r="J482" s="195" t="s">
        <v>27</v>
      </c>
      <c r="K482" s="205" t="s">
        <v>916</v>
      </c>
      <c r="L482" s="205" t="s">
        <v>29</v>
      </c>
      <c r="M482" s="195" t="s">
        <v>3490</v>
      </c>
      <c r="N482" s="205" t="s">
        <v>3491</v>
      </c>
      <c r="O482" s="205" t="s">
        <v>3492</v>
      </c>
      <c r="P482" s="117"/>
      <c r="Q482" s="119" t="s">
        <v>3493</v>
      </c>
    </row>
    <row r="483" s="72" customFormat="1" ht="22.5" spans="1:17">
      <c r="A483" s="98">
        <f t="shared" si="9"/>
        <v>474</v>
      </c>
      <c r="B483" s="209" t="s">
        <v>21</v>
      </c>
      <c r="C483" s="209" t="s">
        <v>1016</v>
      </c>
      <c r="D483" s="209" t="s">
        <v>1016</v>
      </c>
      <c r="E483" s="195" t="s">
        <v>2548</v>
      </c>
      <c r="F483" s="205" t="s">
        <v>70</v>
      </c>
      <c r="G483" s="195" t="s">
        <v>1034</v>
      </c>
      <c r="H483" s="195" t="s">
        <v>3494</v>
      </c>
      <c r="I483" s="206">
        <v>10</v>
      </c>
      <c r="J483" s="203" t="s">
        <v>27</v>
      </c>
      <c r="K483" s="205" t="s">
        <v>916</v>
      </c>
      <c r="L483" s="205" t="s">
        <v>29</v>
      </c>
      <c r="M483" s="195" t="s">
        <v>3495</v>
      </c>
      <c r="N483" s="205" t="s">
        <v>3496</v>
      </c>
      <c r="O483" s="205" t="s">
        <v>3497</v>
      </c>
      <c r="P483" s="117"/>
      <c r="Q483" s="119" t="s">
        <v>3498</v>
      </c>
    </row>
    <row r="484" s="72" customFormat="1" ht="22.5" spans="1:17">
      <c r="A484" s="98">
        <f t="shared" si="9"/>
        <v>475</v>
      </c>
      <c r="B484" s="209" t="s">
        <v>21</v>
      </c>
      <c r="C484" s="209" t="s">
        <v>880</v>
      </c>
      <c r="D484" s="209" t="s">
        <v>880</v>
      </c>
      <c r="E484" s="200" t="s">
        <v>3019</v>
      </c>
      <c r="F484" s="205" t="s">
        <v>70</v>
      </c>
      <c r="G484" s="195" t="s">
        <v>1034</v>
      </c>
      <c r="H484" s="200" t="s">
        <v>3499</v>
      </c>
      <c r="I484" s="206">
        <v>12</v>
      </c>
      <c r="J484" s="203" t="s">
        <v>27</v>
      </c>
      <c r="K484" s="205" t="s">
        <v>916</v>
      </c>
      <c r="L484" s="205" t="s">
        <v>29</v>
      </c>
      <c r="M484" s="200" t="s">
        <v>3290</v>
      </c>
      <c r="N484" s="201" t="s">
        <v>3500</v>
      </c>
      <c r="O484" s="205" t="s">
        <v>3501</v>
      </c>
      <c r="P484" s="117"/>
      <c r="Q484" s="119" t="s">
        <v>3502</v>
      </c>
    </row>
    <row r="485" s="72" customFormat="1" ht="22.5" spans="1:17">
      <c r="A485" s="98">
        <f t="shared" si="9"/>
        <v>476</v>
      </c>
      <c r="B485" s="209" t="s">
        <v>21</v>
      </c>
      <c r="C485" s="209" t="s">
        <v>880</v>
      </c>
      <c r="D485" s="209" t="s">
        <v>880</v>
      </c>
      <c r="E485" s="200" t="s">
        <v>3019</v>
      </c>
      <c r="F485" s="205" t="s">
        <v>70</v>
      </c>
      <c r="G485" s="195" t="s">
        <v>1034</v>
      </c>
      <c r="H485" s="200" t="s">
        <v>3503</v>
      </c>
      <c r="I485" s="206">
        <v>8</v>
      </c>
      <c r="J485" s="195" t="s">
        <v>27</v>
      </c>
      <c r="K485" s="205" t="s">
        <v>916</v>
      </c>
      <c r="L485" s="205" t="s">
        <v>29</v>
      </c>
      <c r="M485" s="200" t="s">
        <v>3504</v>
      </c>
      <c r="N485" s="201" t="s">
        <v>3500</v>
      </c>
      <c r="O485" s="205" t="s">
        <v>3501</v>
      </c>
      <c r="P485" s="117"/>
      <c r="Q485" s="119" t="s">
        <v>3505</v>
      </c>
    </row>
    <row r="486" s="72" customFormat="1" ht="22.5" spans="1:17">
      <c r="A486" s="98">
        <f t="shared" si="9"/>
        <v>477</v>
      </c>
      <c r="B486" s="209" t="s">
        <v>21</v>
      </c>
      <c r="C486" s="209" t="s">
        <v>1611</v>
      </c>
      <c r="D486" s="209" t="s">
        <v>1611</v>
      </c>
      <c r="E486" s="195" t="s">
        <v>354</v>
      </c>
      <c r="F486" s="205" t="s">
        <v>70</v>
      </c>
      <c r="G486" s="195" t="s">
        <v>3305</v>
      </c>
      <c r="H486" s="195" t="s">
        <v>3506</v>
      </c>
      <c r="I486" s="206">
        <v>16</v>
      </c>
      <c r="J486" s="195" t="s">
        <v>27</v>
      </c>
      <c r="K486" s="205" t="s">
        <v>916</v>
      </c>
      <c r="L486" s="205" t="s">
        <v>29</v>
      </c>
      <c r="M486" s="203" t="s">
        <v>3507</v>
      </c>
      <c r="N486" s="205" t="s">
        <v>3508</v>
      </c>
      <c r="O486" s="205" t="s">
        <v>3509</v>
      </c>
      <c r="P486" s="117"/>
      <c r="Q486" s="119" t="s">
        <v>3510</v>
      </c>
    </row>
    <row r="487" s="72" customFormat="1" ht="22.5" spans="1:17">
      <c r="A487" s="98">
        <f t="shared" si="9"/>
        <v>478</v>
      </c>
      <c r="B487" s="209" t="s">
        <v>21</v>
      </c>
      <c r="C487" s="209" t="s">
        <v>1611</v>
      </c>
      <c r="D487" s="209" t="s">
        <v>1611</v>
      </c>
      <c r="E487" s="195" t="s">
        <v>354</v>
      </c>
      <c r="F487" s="205" t="s">
        <v>70</v>
      </c>
      <c r="G487" s="195" t="s">
        <v>1034</v>
      </c>
      <c r="H487" s="195" t="s">
        <v>3511</v>
      </c>
      <c r="I487" s="206">
        <v>4</v>
      </c>
      <c r="J487" s="195" t="s">
        <v>27</v>
      </c>
      <c r="K487" s="205" t="s">
        <v>916</v>
      </c>
      <c r="L487" s="205" t="s">
        <v>29</v>
      </c>
      <c r="M487" s="200" t="s">
        <v>3504</v>
      </c>
      <c r="N487" s="205" t="s">
        <v>3512</v>
      </c>
      <c r="O487" s="205" t="s">
        <v>3513</v>
      </c>
      <c r="P487" s="117"/>
      <c r="Q487" s="119" t="s">
        <v>3514</v>
      </c>
    </row>
    <row r="488" s="72" customFormat="1" ht="22.5" spans="1:17">
      <c r="A488" s="98">
        <f t="shared" si="9"/>
        <v>479</v>
      </c>
      <c r="B488" s="209" t="s">
        <v>21</v>
      </c>
      <c r="C488" s="209" t="s">
        <v>1053</v>
      </c>
      <c r="D488" s="209" t="s">
        <v>1053</v>
      </c>
      <c r="E488" s="188" t="s">
        <v>695</v>
      </c>
      <c r="F488" s="175" t="s">
        <v>70</v>
      </c>
      <c r="G488" s="195" t="s">
        <v>1034</v>
      </c>
      <c r="H488" s="188" t="s">
        <v>3515</v>
      </c>
      <c r="I488" s="186">
        <v>2.5</v>
      </c>
      <c r="J488" s="195" t="s">
        <v>27</v>
      </c>
      <c r="K488" s="205" t="s">
        <v>916</v>
      </c>
      <c r="L488" s="205" t="s">
        <v>29</v>
      </c>
      <c r="M488" s="188" t="s">
        <v>3516</v>
      </c>
      <c r="N488" s="183" t="s">
        <v>1101</v>
      </c>
      <c r="O488" s="183" t="s">
        <v>1102</v>
      </c>
      <c r="P488" s="117"/>
      <c r="Q488" s="119" t="s">
        <v>3517</v>
      </c>
    </row>
    <row r="489" s="72" customFormat="1" ht="22.5" spans="1:17">
      <c r="A489" s="98">
        <f t="shared" si="9"/>
        <v>480</v>
      </c>
      <c r="B489" s="209" t="s">
        <v>21</v>
      </c>
      <c r="C489" s="209" t="s">
        <v>1053</v>
      </c>
      <c r="D489" s="209" t="s">
        <v>1053</v>
      </c>
      <c r="E489" s="188" t="s">
        <v>695</v>
      </c>
      <c r="F489" s="175" t="s">
        <v>70</v>
      </c>
      <c r="G489" s="195" t="s">
        <v>3305</v>
      </c>
      <c r="H489" s="188" t="s">
        <v>3518</v>
      </c>
      <c r="I489" s="206">
        <v>4</v>
      </c>
      <c r="J489" s="195" t="s">
        <v>27</v>
      </c>
      <c r="K489" s="205" t="s">
        <v>916</v>
      </c>
      <c r="L489" s="205" t="s">
        <v>29</v>
      </c>
      <c r="M489" s="188" t="s">
        <v>3519</v>
      </c>
      <c r="N489" s="183" t="s">
        <v>1101</v>
      </c>
      <c r="O489" s="183" t="s">
        <v>1102</v>
      </c>
      <c r="P489" s="117"/>
      <c r="Q489" s="119" t="s">
        <v>3520</v>
      </c>
    </row>
    <row r="490" s="72" customFormat="1" ht="22.5" spans="1:17">
      <c r="A490" s="98">
        <f t="shared" si="9"/>
        <v>481</v>
      </c>
      <c r="B490" s="209" t="s">
        <v>21</v>
      </c>
      <c r="C490" s="209" t="s">
        <v>899</v>
      </c>
      <c r="D490" s="209" t="s">
        <v>899</v>
      </c>
      <c r="E490" s="195" t="s">
        <v>2909</v>
      </c>
      <c r="F490" s="205" t="s">
        <v>70</v>
      </c>
      <c r="G490" s="195" t="s">
        <v>1034</v>
      </c>
      <c r="H490" s="195" t="s">
        <v>3521</v>
      </c>
      <c r="I490" s="206">
        <v>15</v>
      </c>
      <c r="J490" s="195" t="s">
        <v>27</v>
      </c>
      <c r="K490" s="205" t="s">
        <v>916</v>
      </c>
      <c r="L490" s="205" t="s">
        <v>29</v>
      </c>
      <c r="M490" s="195" t="s">
        <v>3522</v>
      </c>
      <c r="N490" s="205" t="s">
        <v>3523</v>
      </c>
      <c r="O490" s="205" t="s">
        <v>3524</v>
      </c>
      <c r="P490" s="117"/>
      <c r="Q490" s="119" t="s">
        <v>3525</v>
      </c>
    </row>
    <row r="491" s="72" customFormat="1" ht="22.5" spans="1:17">
      <c r="A491" s="98">
        <f t="shared" si="9"/>
        <v>482</v>
      </c>
      <c r="B491" s="209" t="s">
        <v>21</v>
      </c>
      <c r="C491" s="209" t="s">
        <v>899</v>
      </c>
      <c r="D491" s="209" t="s">
        <v>899</v>
      </c>
      <c r="E491" s="195" t="s">
        <v>2909</v>
      </c>
      <c r="F491" s="205" t="s">
        <v>70</v>
      </c>
      <c r="G491" s="195" t="s">
        <v>1072</v>
      </c>
      <c r="H491" s="195" t="s">
        <v>3526</v>
      </c>
      <c r="I491" s="206">
        <v>5</v>
      </c>
      <c r="J491" s="195" t="s">
        <v>27</v>
      </c>
      <c r="K491" s="205" t="s">
        <v>916</v>
      </c>
      <c r="L491" s="205" t="s">
        <v>29</v>
      </c>
      <c r="M491" s="200" t="s">
        <v>3527</v>
      </c>
      <c r="N491" s="205" t="s">
        <v>3528</v>
      </c>
      <c r="O491" s="205" t="s">
        <v>303</v>
      </c>
      <c r="P491" s="117"/>
      <c r="Q491" s="119" t="s">
        <v>3529</v>
      </c>
    </row>
    <row r="492" s="73" customFormat="1" ht="22.5" spans="1:17">
      <c r="A492" s="149">
        <f t="shared" si="9"/>
        <v>483</v>
      </c>
      <c r="B492" s="215" t="s">
        <v>21</v>
      </c>
      <c r="C492" s="216" t="s">
        <v>1176</v>
      </c>
      <c r="D492" s="216" t="s">
        <v>1176</v>
      </c>
      <c r="E492" s="217" t="s">
        <v>360</v>
      </c>
      <c r="F492" s="218" t="s">
        <v>70</v>
      </c>
      <c r="G492" s="219" t="s">
        <v>1034</v>
      </c>
      <c r="H492" s="217" t="s">
        <v>3530</v>
      </c>
      <c r="I492" s="222">
        <v>20</v>
      </c>
      <c r="J492" s="217" t="s">
        <v>27</v>
      </c>
      <c r="K492" s="218" t="s">
        <v>916</v>
      </c>
      <c r="L492" s="218" t="s">
        <v>29</v>
      </c>
      <c r="M492" s="217" t="s">
        <v>3531</v>
      </c>
      <c r="N492" s="218" t="s">
        <v>3532</v>
      </c>
      <c r="O492" s="218" t="s">
        <v>3436</v>
      </c>
      <c r="P492" s="149"/>
      <c r="Q492" s="223" t="s">
        <v>3533</v>
      </c>
    </row>
    <row r="493" s="72" customFormat="1" ht="22.5" spans="1:17">
      <c r="A493" s="98">
        <f t="shared" ref="A493:A545" si="10">ROW()-9</f>
        <v>484</v>
      </c>
      <c r="B493" s="209" t="s">
        <v>21</v>
      </c>
      <c r="C493" s="210" t="s">
        <v>1176</v>
      </c>
      <c r="D493" s="210" t="s">
        <v>1176</v>
      </c>
      <c r="E493" s="203" t="s">
        <v>378</v>
      </c>
      <c r="F493" s="210" t="s">
        <v>70</v>
      </c>
      <c r="G493" s="195" t="s">
        <v>3305</v>
      </c>
      <c r="H493" s="203" t="s">
        <v>3534</v>
      </c>
      <c r="I493" s="206">
        <v>20</v>
      </c>
      <c r="J493" s="203" t="s">
        <v>27</v>
      </c>
      <c r="K493" s="205" t="s">
        <v>916</v>
      </c>
      <c r="L493" s="205" t="s">
        <v>29</v>
      </c>
      <c r="M493" s="203" t="s">
        <v>3535</v>
      </c>
      <c r="N493" s="205" t="s">
        <v>3536</v>
      </c>
      <c r="O493" s="205" t="s">
        <v>3537</v>
      </c>
      <c r="P493" s="117"/>
      <c r="Q493" s="119" t="s">
        <v>3538</v>
      </c>
    </row>
    <row r="494" s="72" customFormat="1" ht="22.5" spans="1:17">
      <c r="A494" s="98">
        <f t="shared" si="10"/>
        <v>485</v>
      </c>
      <c r="B494" s="209" t="s">
        <v>21</v>
      </c>
      <c r="C494" s="209" t="s">
        <v>1562</v>
      </c>
      <c r="D494" s="209" t="s">
        <v>1562</v>
      </c>
      <c r="E494" s="195" t="s">
        <v>3539</v>
      </c>
      <c r="F494" s="205" t="s">
        <v>70</v>
      </c>
      <c r="G494" s="195" t="s">
        <v>1034</v>
      </c>
      <c r="H494" s="195" t="s">
        <v>3540</v>
      </c>
      <c r="I494" s="206">
        <v>20</v>
      </c>
      <c r="J494" s="195" t="s">
        <v>27</v>
      </c>
      <c r="K494" s="205" t="s">
        <v>916</v>
      </c>
      <c r="L494" s="205" t="s">
        <v>29</v>
      </c>
      <c r="M494" s="195" t="s">
        <v>3495</v>
      </c>
      <c r="N494" s="205" t="s">
        <v>3541</v>
      </c>
      <c r="O494" s="205" t="s">
        <v>3542</v>
      </c>
      <c r="P494" s="117"/>
      <c r="Q494" s="119" t="s">
        <v>3543</v>
      </c>
    </row>
    <row r="495" s="72" customFormat="1" ht="22.5" spans="1:17">
      <c r="A495" s="98">
        <f t="shared" si="10"/>
        <v>486</v>
      </c>
      <c r="B495" s="209" t="s">
        <v>21</v>
      </c>
      <c r="C495" s="209" t="s">
        <v>1562</v>
      </c>
      <c r="D495" s="209" t="s">
        <v>1562</v>
      </c>
      <c r="E495" s="195" t="s">
        <v>844</v>
      </c>
      <c r="F495" s="205" t="s">
        <v>70</v>
      </c>
      <c r="G495" s="195" t="s">
        <v>1034</v>
      </c>
      <c r="H495" s="195" t="s">
        <v>3544</v>
      </c>
      <c r="I495" s="206">
        <v>10</v>
      </c>
      <c r="J495" s="195" t="s">
        <v>27</v>
      </c>
      <c r="K495" s="205" t="s">
        <v>916</v>
      </c>
      <c r="L495" s="205" t="s">
        <v>29</v>
      </c>
      <c r="M495" s="195" t="s">
        <v>3495</v>
      </c>
      <c r="N495" s="205" t="s">
        <v>1782</v>
      </c>
      <c r="O495" s="205" t="s">
        <v>3545</v>
      </c>
      <c r="P495" s="117"/>
      <c r="Q495" s="119" t="s">
        <v>3546</v>
      </c>
    </row>
    <row r="496" s="72" customFormat="1" ht="22.5" spans="1:17">
      <c r="A496" s="98">
        <f t="shared" si="10"/>
        <v>487</v>
      </c>
      <c r="B496" s="209" t="s">
        <v>21</v>
      </c>
      <c r="C496" s="209" t="s">
        <v>1562</v>
      </c>
      <c r="D496" s="209" t="s">
        <v>1562</v>
      </c>
      <c r="E496" s="195" t="s">
        <v>844</v>
      </c>
      <c r="F496" s="205" t="s">
        <v>70</v>
      </c>
      <c r="G496" s="195" t="s">
        <v>1034</v>
      </c>
      <c r="H496" s="195" t="s">
        <v>3547</v>
      </c>
      <c r="I496" s="206">
        <v>10</v>
      </c>
      <c r="J496" s="203" t="s">
        <v>27</v>
      </c>
      <c r="K496" s="205" t="s">
        <v>916</v>
      </c>
      <c r="L496" s="205" t="s">
        <v>29</v>
      </c>
      <c r="M496" s="195" t="s">
        <v>3379</v>
      </c>
      <c r="N496" s="205" t="s">
        <v>3196</v>
      </c>
      <c r="O496" s="205" t="s">
        <v>1362</v>
      </c>
      <c r="P496" s="117"/>
      <c r="Q496" s="119" t="s">
        <v>3548</v>
      </c>
    </row>
    <row r="497" s="72" customFormat="1" ht="22.5" spans="1:17">
      <c r="A497" s="98">
        <f t="shared" si="10"/>
        <v>488</v>
      </c>
      <c r="B497" s="209" t="s">
        <v>21</v>
      </c>
      <c r="C497" s="205" t="s">
        <v>928</v>
      </c>
      <c r="D497" s="205" t="s">
        <v>928</v>
      </c>
      <c r="E497" s="211" t="s">
        <v>566</v>
      </c>
      <c r="F497" s="210" t="s">
        <v>70</v>
      </c>
      <c r="G497" s="195" t="s">
        <v>1034</v>
      </c>
      <c r="H497" s="211" t="s">
        <v>3549</v>
      </c>
      <c r="I497" s="206">
        <v>20</v>
      </c>
      <c r="J497" s="195" t="s">
        <v>27</v>
      </c>
      <c r="K497" s="205" t="s">
        <v>916</v>
      </c>
      <c r="L497" s="205" t="s">
        <v>29</v>
      </c>
      <c r="M497" s="211" t="s">
        <v>3550</v>
      </c>
      <c r="N497" s="205" t="s">
        <v>3551</v>
      </c>
      <c r="O497" s="205" t="s">
        <v>3552</v>
      </c>
      <c r="P497" s="117"/>
      <c r="Q497" s="119" t="s">
        <v>3553</v>
      </c>
    </row>
    <row r="498" s="72" customFormat="1" ht="22.5" spans="1:17">
      <c r="A498" s="98">
        <f t="shared" si="10"/>
        <v>489</v>
      </c>
      <c r="B498" s="209" t="s">
        <v>21</v>
      </c>
      <c r="C498" s="209" t="s">
        <v>966</v>
      </c>
      <c r="D498" s="209" t="s">
        <v>966</v>
      </c>
      <c r="E498" s="195" t="s">
        <v>3554</v>
      </c>
      <c r="F498" s="209" t="s">
        <v>70</v>
      </c>
      <c r="G498" s="195" t="s">
        <v>1034</v>
      </c>
      <c r="H498" s="195" t="s">
        <v>3555</v>
      </c>
      <c r="I498" s="206">
        <v>20</v>
      </c>
      <c r="J498" s="195" t="s">
        <v>27</v>
      </c>
      <c r="K498" s="205" t="s">
        <v>916</v>
      </c>
      <c r="L498" s="205" t="s">
        <v>29</v>
      </c>
      <c r="M498" s="195" t="s">
        <v>3379</v>
      </c>
      <c r="N498" s="205" t="s">
        <v>3556</v>
      </c>
      <c r="O498" s="205" t="s">
        <v>3557</v>
      </c>
      <c r="P498" s="117"/>
      <c r="Q498" s="119" t="s">
        <v>3558</v>
      </c>
    </row>
    <row r="499" s="72" customFormat="1" ht="22.5" spans="1:17">
      <c r="A499" s="98">
        <f t="shared" si="10"/>
        <v>490</v>
      </c>
      <c r="B499" s="209" t="s">
        <v>21</v>
      </c>
      <c r="C499" s="209" t="s">
        <v>1149</v>
      </c>
      <c r="D499" s="209" t="s">
        <v>1149</v>
      </c>
      <c r="E499" s="195" t="s">
        <v>3149</v>
      </c>
      <c r="F499" s="209" t="s">
        <v>70</v>
      </c>
      <c r="G499" s="195" t="s">
        <v>3305</v>
      </c>
      <c r="H499" s="195" t="s">
        <v>3559</v>
      </c>
      <c r="I499" s="206">
        <v>20</v>
      </c>
      <c r="J499" s="195" t="s">
        <v>3560</v>
      </c>
      <c r="K499" s="205" t="s">
        <v>916</v>
      </c>
      <c r="L499" s="205" t="s">
        <v>266</v>
      </c>
      <c r="M499" s="195" t="s">
        <v>3495</v>
      </c>
      <c r="N499" s="205" t="s">
        <v>3561</v>
      </c>
      <c r="O499" s="205" t="s">
        <v>3562</v>
      </c>
      <c r="P499" s="117"/>
      <c r="Q499" s="119" t="s">
        <v>3563</v>
      </c>
    </row>
    <row r="500" s="72" customFormat="1" ht="22.5" spans="1:17">
      <c r="A500" s="98">
        <f t="shared" si="10"/>
        <v>491</v>
      </c>
      <c r="B500" s="209" t="s">
        <v>21</v>
      </c>
      <c r="C500" s="209" t="s">
        <v>1149</v>
      </c>
      <c r="D500" s="209" t="s">
        <v>1149</v>
      </c>
      <c r="E500" s="195" t="s">
        <v>576</v>
      </c>
      <c r="F500" s="209" t="s">
        <v>70</v>
      </c>
      <c r="G500" s="195" t="s">
        <v>3305</v>
      </c>
      <c r="H500" s="195" t="s">
        <v>3564</v>
      </c>
      <c r="I500" s="206">
        <v>20</v>
      </c>
      <c r="J500" s="195" t="s">
        <v>21</v>
      </c>
      <c r="K500" s="205" t="s">
        <v>884</v>
      </c>
      <c r="L500" s="205" t="s">
        <v>266</v>
      </c>
      <c r="M500" s="195" t="s">
        <v>3495</v>
      </c>
      <c r="N500" s="205" t="s">
        <v>3565</v>
      </c>
      <c r="O500" s="205" t="s">
        <v>3566</v>
      </c>
      <c r="P500" s="117"/>
      <c r="Q500" s="119" t="s">
        <v>3567</v>
      </c>
    </row>
    <row r="501" s="72" customFormat="1" ht="22.5" spans="1:17">
      <c r="A501" s="98">
        <f t="shared" si="10"/>
        <v>492</v>
      </c>
      <c r="B501" s="209" t="s">
        <v>21</v>
      </c>
      <c r="C501" s="209" t="s">
        <v>959</v>
      </c>
      <c r="D501" s="209" t="s">
        <v>959</v>
      </c>
      <c r="E501" s="195" t="s">
        <v>3568</v>
      </c>
      <c r="F501" s="209" t="s">
        <v>70</v>
      </c>
      <c r="G501" s="195" t="s">
        <v>1072</v>
      </c>
      <c r="H501" s="195" t="s">
        <v>3569</v>
      </c>
      <c r="I501" s="206">
        <v>13</v>
      </c>
      <c r="J501" s="195" t="s">
        <v>27</v>
      </c>
      <c r="K501" s="205" t="s">
        <v>916</v>
      </c>
      <c r="L501" s="205" t="s">
        <v>29</v>
      </c>
      <c r="M501" s="195" t="s">
        <v>3570</v>
      </c>
      <c r="N501" s="205" t="s">
        <v>3571</v>
      </c>
      <c r="O501" s="205" t="s">
        <v>3572</v>
      </c>
      <c r="P501" s="117"/>
      <c r="Q501" s="119" t="s">
        <v>3573</v>
      </c>
    </row>
    <row r="502" s="72" customFormat="1" ht="22.5" spans="1:17">
      <c r="A502" s="98">
        <f t="shared" si="10"/>
        <v>493</v>
      </c>
      <c r="B502" s="209" t="s">
        <v>21</v>
      </c>
      <c r="C502" s="209" t="s">
        <v>959</v>
      </c>
      <c r="D502" s="209" t="s">
        <v>959</v>
      </c>
      <c r="E502" s="195" t="s">
        <v>3568</v>
      </c>
      <c r="F502" s="209" t="s">
        <v>70</v>
      </c>
      <c r="G502" s="195" t="s">
        <v>1034</v>
      </c>
      <c r="H502" s="195" t="s">
        <v>3574</v>
      </c>
      <c r="I502" s="206">
        <v>7</v>
      </c>
      <c r="J502" s="195" t="s">
        <v>27</v>
      </c>
      <c r="K502" s="205" t="s">
        <v>916</v>
      </c>
      <c r="L502" s="205" t="s">
        <v>29</v>
      </c>
      <c r="M502" s="195" t="s">
        <v>3575</v>
      </c>
      <c r="N502" s="205" t="s">
        <v>1702</v>
      </c>
      <c r="O502" s="205" t="s">
        <v>1286</v>
      </c>
      <c r="P502" s="117"/>
      <c r="Q502" s="119" t="s">
        <v>3576</v>
      </c>
    </row>
    <row r="503" s="72" customFormat="1" ht="22.5" spans="1:17">
      <c r="A503" s="98">
        <f t="shared" si="10"/>
        <v>494</v>
      </c>
      <c r="B503" s="209" t="s">
        <v>21</v>
      </c>
      <c r="C503" s="209" t="s">
        <v>959</v>
      </c>
      <c r="D503" s="209" t="s">
        <v>959</v>
      </c>
      <c r="E503" s="195" t="s">
        <v>2223</v>
      </c>
      <c r="F503" s="209" t="s">
        <v>70</v>
      </c>
      <c r="G503" s="195" t="s">
        <v>3305</v>
      </c>
      <c r="H503" s="195" t="s">
        <v>3577</v>
      </c>
      <c r="I503" s="206">
        <v>20</v>
      </c>
      <c r="J503" s="195" t="s">
        <v>27</v>
      </c>
      <c r="K503" s="205" t="s">
        <v>916</v>
      </c>
      <c r="L503" s="205" t="s">
        <v>29</v>
      </c>
      <c r="M503" s="195" t="s">
        <v>3578</v>
      </c>
      <c r="N503" s="205" t="s">
        <v>3579</v>
      </c>
      <c r="O503" s="205" t="s">
        <v>3580</v>
      </c>
      <c r="P503" s="117"/>
      <c r="Q503" s="119" t="s">
        <v>3581</v>
      </c>
    </row>
    <row r="504" s="72" customFormat="1" ht="22.5" spans="1:17">
      <c r="A504" s="98">
        <f t="shared" si="10"/>
        <v>495</v>
      </c>
      <c r="B504" s="209" t="s">
        <v>21</v>
      </c>
      <c r="C504" s="209" t="s">
        <v>2742</v>
      </c>
      <c r="D504" s="209" t="s">
        <v>2742</v>
      </c>
      <c r="E504" s="195" t="s">
        <v>3582</v>
      </c>
      <c r="F504" s="209" t="s">
        <v>70</v>
      </c>
      <c r="G504" s="195" t="s">
        <v>1034</v>
      </c>
      <c r="H504" s="195" t="s">
        <v>3583</v>
      </c>
      <c r="I504" s="206">
        <v>20</v>
      </c>
      <c r="J504" s="195" t="s">
        <v>27</v>
      </c>
      <c r="K504" s="205" t="s">
        <v>916</v>
      </c>
      <c r="L504" s="205" t="s">
        <v>29</v>
      </c>
      <c r="M504" s="195" t="s">
        <v>3584</v>
      </c>
      <c r="N504" s="205" t="s">
        <v>3585</v>
      </c>
      <c r="O504" s="205" t="s">
        <v>3586</v>
      </c>
      <c r="P504" s="117"/>
      <c r="Q504" s="119" t="s">
        <v>3587</v>
      </c>
    </row>
    <row r="505" s="72" customFormat="1" ht="45" spans="1:17">
      <c r="A505" s="98">
        <f t="shared" si="10"/>
        <v>496</v>
      </c>
      <c r="B505" s="209" t="s">
        <v>21</v>
      </c>
      <c r="C505" s="209" t="s">
        <v>1592</v>
      </c>
      <c r="D505" s="209" t="s">
        <v>1592</v>
      </c>
      <c r="E505" s="195" t="s">
        <v>2887</v>
      </c>
      <c r="F505" s="209" t="s">
        <v>70</v>
      </c>
      <c r="G505" s="195" t="s">
        <v>3305</v>
      </c>
      <c r="H505" s="195" t="s">
        <v>3588</v>
      </c>
      <c r="I505" s="206">
        <v>20</v>
      </c>
      <c r="J505" s="195" t="s">
        <v>27</v>
      </c>
      <c r="K505" s="205" t="s">
        <v>916</v>
      </c>
      <c r="L505" s="205" t="s">
        <v>29</v>
      </c>
      <c r="M505" s="195" t="s">
        <v>3589</v>
      </c>
      <c r="N505" s="205" t="s">
        <v>3590</v>
      </c>
      <c r="O505" s="205" t="s">
        <v>3591</v>
      </c>
      <c r="P505" s="117"/>
      <c r="Q505" s="119" t="s">
        <v>3592</v>
      </c>
    </row>
    <row r="506" s="72" customFormat="1" ht="22.5" spans="1:17">
      <c r="A506" s="98">
        <f t="shared" si="10"/>
        <v>497</v>
      </c>
      <c r="B506" s="209" t="s">
        <v>21</v>
      </c>
      <c r="C506" s="209" t="s">
        <v>1592</v>
      </c>
      <c r="D506" s="209" t="s">
        <v>1592</v>
      </c>
      <c r="E506" s="195" t="s">
        <v>3593</v>
      </c>
      <c r="F506" s="209" t="s">
        <v>70</v>
      </c>
      <c r="G506" s="195" t="s">
        <v>3305</v>
      </c>
      <c r="H506" s="195" t="s">
        <v>3594</v>
      </c>
      <c r="I506" s="206">
        <v>20</v>
      </c>
      <c r="J506" s="195" t="s">
        <v>27</v>
      </c>
      <c r="K506" s="205" t="s">
        <v>916</v>
      </c>
      <c r="L506" s="205" t="s">
        <v>29</v>
      </c>
      <c r="M506" s="195" t="s">
        <v>3595</v>
      </c>
      <c r="N506" s="205" t="s">
        <v>3596</v>
      </c>
      <c r="O506" s="205" t="s">
        <v>430</v>
      </c>
      <c r="P506" s="117"/>
      <c r="Q506" s="119" t="s">
        <v>3597</v>
      </c>
    </row>
    <row r="507" s="72" customFormat="1" ht="22.5" spans="1:17">
      <c r="A507" s="98">
        <f t="shared" si="10"/>
        <v>498</v>
      </c>
      <c r="B507" s="209" t="s">
        <v>21</v>
      </c>
      <c r="C507" s="194" t="s">
        <v>912</v>
      </c>
      <c r="D507" s="194" t="s">
        <v>912</v>
      </c>
      <c r="E507" s="193" t="s">
        <v>3598</v>
      </c>
      <c r="F507" s="209" t="s">
        <v>70</v>
      </c>
      <c r="G507" s="195" t="s">
        <v>3305</v>
      </c>
      <c r="H507" s="193" t="s">
        <v>3599</v>
      </c>
      <c r="I507" s="206">
        <v>10</v>
      </c>
      <c r="J507" s="195" t="s">
        <v>27</v>
      </c>
      <c r="K507" s="205" t="s">
        <v>916</v>
      </c>
      <c r="L507" s="205" t="s">
        <v>29</v>
      </c>
      <c r="M507" s="193" t="s">
        <v>3600</v>
      </c>
      <c r="N507" s="204" t="s">
        <v>3601</v>
      </c>
      <c r="O507" s="204" t="s">
        <v>3602</v>
      </c>
      <c r="P507" s="117"/>
      <c r="Q507" s="119" t="s">
        <v>3603</v>
      </c>
    </row>
    <row r="508" s="72" customFormat="1" ht="22.5" spans="1:17">
      <c r="A508" s="98">
        <f t="shared" si="10"/>
        <v>499</v>
      </c>
      <c r="B508" s="209" t="s">
        <v>21</v>
      </c>
      <c r="C508" s="194" t="s">
        <v>912</v>
      </c>
      <c r="D508" s="194" t="s">
        <v>912</v>
      </c>
      <c r="E508" s="193" t="s">
        <v>3598</v>
      </c>
      <c r="F508" s="209" t="s">
        <v>70</v>
      </c>
      <c r="G508" s="195" t="s">
        <v>1034</v>
      </c>
      <c r="H508" s="193" t="s">
        <v>3604</v>
      </c>
      <c r="I508" s="206">
        <v>10</v>
      </c>
      <c r="J508" s="195" t="s">
        <v>27</v>
      </c>
      <c r="K508" s="205" t="s">
        <v>916</v>
      </c>
      <c r="L508" s="205" t="s">
        <v>29</v>
      </c>
      <c r="M508" s="193" t="s">
        <v>3605</v>
      </c>
      <c r="N508" s="204" t="s">
        <v>3601</v>
      </c>
      <c r="O508" s="204" t="s">
        <v>3602</v>
      </c>
      <c r="P508" s="117"/>
      <c r="Q508" s="119" t="s">
        <v>3606</v>
      </c>
    </row>
    <row r="509" s="72" customFormat="1" ht="22.5" spans="1:17">
      <c r="A509" s="98">
        <f t="shared" si="10"/>
        <v>500</v>
      </c>
      <c r="B509" s="209" t="s">
        <v>21</v>
      </c>
      <c r="C509" s="209" t="s">
        <v>937</v>
      </c>
      <c r="D509" s="209" t="s">
        <v>937</v>
      </c>
      <c r="E509" s="195" t="s">
        <v>604</v>
      </c>
      <c r="F509" s="209" t="s">
        <v>70</v>
      </c>
      <c r="G509" s="195" t="s">
        <v>1072</v>
      </c>
      <c r="H509" s="195" t="s">
        <v>3607</v>
      </c>
      <c r="I509" s="206">
        <v>5</v>
      </c>
      <c r="J509" s="195" t="s">
        <v>27</v>
      </c>
      <c r="K509" s="205" t="s">
        <v>916</v>
      </c>
      <c r="L509" s="205" t="s">
        <v>29</v>
      </c>
      <c r="M509" s="195" t="s">
        <v>3608</v>
      </c>
      <c r="N509" s="205" t="s">
        <v>2181</v>
      </c>
      <c r="O509" s="205" t="s">
        <v>3609</v>
      </c>
      <c r="P509" s="117"/>
      <c r="Q509" s="119" t="s">
        <v>3610</v>
      </c>
    </row>
    <row r="510" s="72" customFormat="1" ht="22.5" spans="1:17">
      <c r="A510" s="98">
        <f t="shared" si="10"/>
        <v>501</v>
      </c>
      <c r="B510" s="209" t="s">
        <v>21</v>
      </c>
      <c r="C510" s="209" t="s">
        <v>937</v>
      </c>
      <c r="D510" s="209" t="s">
        <v>937</v>
      </c>
      <c r="E510" s="195" t="s">
        <v>604</v>
      </c>
      <c r="F510" s="209" t="s">
        <v>70</v>
      </c>
      <c r="G510" s="195" t="s">
        <v>1034</v>
      </c>
      <c r="H510" s="195" t="s">
        <v>3611</v>
      </c>
      <c r="I510" s="206">
        <v>4</v>
      </c>
      <c r="J510" s="195" t="s">
        <v>27</v>
      </c>
      <c r="K510" s="205" t="s">
        <v>916</v>
      </c>
      <c r="L510" s="205" t="s">
        <v>29</v>
      </c>
      <c r="M510" s="195" t="s">
        <v>3612</v>
      </c>
      <c r="N510" s="205" t="s">
        <v>3613</v>
      </c>
      <c r="O510" s="205" t="s">
        <v>3614</v>
      </c>
      <c r="P510" s="117"/>
      <c r="Q510" s="119" t="s">
        <v>3615</v>
      </c>
    </row>
    <row r="511" s="72" customFormat="1" ht="33.75" spans="1:17">
      <c r="A511" s="98">
        <f t="shared" si="10"/>
        <v>502</v>
      </c>
      <c r="B511" s="209" t="s">
        <v>21</v>
      </c>
      <c r="C511" s="209" t="s">
        <v>937</v>
      </c>
      <c r="D511" s="209" t="s">
        <v>937</v>
      </c>
      <c r="E511" s="195" t="s">
        <v>604</v>
      </c>
      <c r="F511" s="209" t="s">
        <v>70</v>
      </c>
      <c r="G511" s="195" t="s">
        <v>1034</v>
      </c>
      <c r="H511" s="195" t="s">
        <v>3616</v>
      </c>
      <c r="I511" s="206">
        <v>11</v>
      </c>
      <c r="J511" s="195" t="s">
        <v>27</v>
      </c>
      <c r="K511" s="205" t="s">
        <v>916</v>
      </c>
      <c r="L511" s="205" t="s">
        <v>29</v>
      </c>
      <c r="M511" s="195" t="s">
        <v>3617</v>
      </c>
      <c r="N511" s="205" t="s">
        <v>3618</v>
      </c>
      <c r="O511" s="205" t="s">
        <v>3619</v>
      </c>
      <c r="P511" s="117"/>
      <c r="Q511" s="119" t="s">
        <v>3620</v>
      </c>
    </row>
    <row r="512" s="72" customFormat="1" ht="22.5" spans="1:17">
      <c r="A512" s="98">
        <f t="shared" si="10"/>
        <v>503</v>
      </c>
      <c r="B512" s="209" t="s">
        <v>21</v>
      </c>
      <c r="C512" s="209" t="s">
        <v>890</v>
      </c>
      <c r="D512" s="209" t="s">
        <v>890</v>
      </c>
      <c r="E512" s="195" t="s">
        <v>648</v>
      </c>
      <c r="F512" s="209" t="s">
        <v>70</v>
      </c>
      <c r="G512" s="195" t="s">
        <v>1034</v>
      </c>
      <c r="H512" s="195" t="s">
        <v>3621</v>
      </c>
      <c r="I512" s="206">
        <v>5</v>
      </c>
      <c r="J512" s="195" t="s">
        <v>27</v>
      </c>
      <c r="K512" s="205" t="s">
        <v>916</v>
      </c>
      <c r="L512" s="205" t="s">
        <v>29</v>
      </c>
      <c r="M512" s="195" t="s">
        <v>3353</v>
      </c>
      <c r="N512" s="205" t="s">
        <v>1131</v>
      </c>
      <c r="O512" s="205" t="s">
        <v>1132</v>
      </c>
      <c r="P512" s="117"/>
      <c r="Q512" s="119" t="s">
        <v>3622</v>
      </c>
    </row>
    <row r="513" s="72" customFormat="1" ht="22.5" spans="1:17">
      <c r="A513" s="98">
        <f t="shared" si="10"/>
        <v>504</v>
      </c>
      <c r="B513" s="209" t="s">
        <v>21</v>
      </c>
      <c r="C513" s="209" t="s">
        <v>1160</v>
      </c>
      <c r="D513" s="209" t="s">
        <v>1160</v>
      </c>
      <c r="E513" s="195" t="s">
        <v>2534</v>
      </c>
      <c r="F513" s="209" t="s">
        <v>70</v>
      </c>
      <c r="G513" s="195" t="s">
        <v>1034</v>
      </c>
      <c r="H513" s="195" t="s">
        <v>3623</v>
      </c>
      <c r="I513" s="206">
        <v>20</v>
      </c>
      <c r="J513" s="195" t="s">
        <v>27</v>
      </c>
      <c r="K513" s="205" t="s">
        <v>916</v>
      </c>
      <c r="L513" s="205" t="s">
        <v>29</v>
      </c>
      <c r="M513" s="195" t="s">
        <v>3624</v>
      </c>
      <c r="N513" s="205" t="s">
        <v>3625</v>
      </c>
      <c r="O513" s="205" t="s">
        <v>3626</v>
      </c>
      <c r="P513" s="117"/>
      <c r="Q513" s="119" t="s">
        <v>3627</v>
      </c>
    </row>
    <row r="514" s="72" customFormat="1" ht="22.5" spans="1:17">
      <c r="A514" s="98">
        <f t="shared" si="10"/>
        <v>505</v>
      </c>
      <c r="B514" s="209" t="s">
        <v>21</v>
      </c>
      <c r="C514" s="209" t="s">
        <v>1160</v>
      </c>
      <c r="D514" s="209" t="s">
        <v>1160</v>
      </c>
      <c r="E514" s="195" t="s">
        <v>2841</v>
      </c>
      <c r="F514" s="209" t="s">
        <v>70</v>
      </c>
      <c r="G514" s="195" t="s">
        <v>1034</v>
      </c>
      <c r="H514" s="195" t="s">
        <v>3628</v>
      </c>
      <c r="I514" s="206">
        <v>12</v>
      </c>
      <c r="J514" s="195" t="s">
        <v>27</v>
      </c>
      <c r="K514" s="205" t="s">
        <v>916</v>
      </c>
      <c r="L514" s="205" t="s">
        <v>29</v>
      </c>
      <c r="M514" s="195" t="s">
        <v>3629</v>
      </c>
      <c r="N514" s="205" t="s">
        <v>3630</v>
      </c>
      <c r="O514" s="205" t="s">
        <v>3631</v>
      </c>
      <c r="P514" s="117"/>
      <c r="Q514" s="119" t="s">
        <v>3632</v>
      </c>
    </row>
    <row r="515" s="72" customFormat="1" ht="33.75" spans="1:17">
      <c r="A515" s="98">
        <f t="shared" si="10"/>
        <v>506</v>
      </c>
      <c r="B515" s="209" t="s">
        <v>21</v>
      </c>
      <c r="C515" s="209" t="s">
        <v>1160</v>
      </c>
      <c r="D515" s="209" t="s">
        <v>1160</v>
      </c>
      <c r="E515" s="195" t="s">
        <v>2841</v>
      </c>
      <c r="F515" s="209" t="s">
        <v>70</v>
      </c>
      <c r="G515" s="195" t="s">
        <v>1034</v>
      </c>
      <c r="H515" s="195" t="s">
        <v>3633</v>
      </c>
      <c r="I515" s="206">
        <v>8</v>
      </c>
      <c r="J515" s="195" t="s">
        <v>27</v>
      </c>
      <c r="K515" s="205" t="s">
        <v>916</v>
      </c>
      <c r="L515" s="205" t="s">
        <v>29</v>
      </c>
      <c r="M515" s="195" t="s">
        <v>3634</v>
      </c>
      <c r="N515" s="205" t="s">
        <v>3635</v>
      </c>
      <c r="O515" s="205" t="s">
        <v>1567</v>
      </c>
      <c r="P515" s="117"/>
      <c r="Q515" s="119" t="s">
        <v>3636</v>
      </c>
    </row>
    <row r="516" s="72" customFormat="1" ht="22.5" spans="1:17">
      <c r="A516" s="98">
        <f t="shared" si="10"/>
        <v>507</v>
      </c>
      <c r="B516" s="209" t="s">
        <v>21</v>
      </c>
      <c r="C516" s="209" t="s">
        <v>899</v>
      </c>
      <c r="D516" s="209" t="s">
        <v>899</v>
      </c>
      <c r="E516" s="195" t="s">
        <v>726</v>
      </c>
      <c r="F516" s="209" t="s">
        <v>70</v>
      </c>
      <c r="G516" s="195" t="s">
        <v>3305</v>
      </c>
      <c r="H516" s="195" t="s">
        <v>3637</v>
      </c>
      <c r="I516" s="206">
        <v>15</v>
      </c>
      <c r="J516" s="195" t="s">
        <v>27</v>
      </c>
      <c r="K516" s="205" t="s">
        <v>916</v>
      </c>
      <c r="L516" s="205" t="s">
        <v>29</v>
      </c>
      <c r="M516" s="195" t="s">
        <v>3326</v>
      </c>
      <c r="N516" s="205" t="s">
        <v>1136</v>
      </c>
      <c r="O516" s="205" t="s">
        <v>1137</v>
      </c>
      <c r="P516" s="117"/>
      <c r="Q516" s="119" t="s">
        <v>3638</v>
      </c>
    </row>
    <row r="517" s="72" customFormat="1" ht="22.5" spans="1:17">
      <c r="A517" s="98">
        <f t="shared" si="10"/>
        <v>508</v>
      </c>
      <c r="B517" s="209" t="s">
        <v>21</v>
      </c>
      <c r="C517" s="209" t="s">
        <v>959</v>
      </c>
      <c r="D517" s="209" t="s">
        <v>959</v>
      </c>
      <c r="E517" s="195" t="s">
        <v>739</v>
      </c>
      <c r="F517" s="210" t="s">
        <v>70</v>
      </c>
      <c r="G517" s="195" t="s">
        <v>3305</v>
      </c>
      <c r="H517" s="195" t="s">
        <v>3639</v>
      </c>
      <c r="I517" s="206">
        <v>20</v>
      </c>
      <c r="J517" s="195" t="s">
        <v>27</v>
      </c>
      <c r="K517" s="205" t="s">
        <v>916</v>
      </c>
      <c r="L517" s="205" t="s">
        <v>29</v>
      </c>
      <c r="M517" s="195" t="s">
        <v>3640</v>
      </c>
      <c r="N517" s="205" t="s">
        <v>3641</v>
      </c>
      <c r="O517" s="205" t="s">
        <v>3340</v>
      </c>
      <c r="P517" s="117"/>
      <c r="Q517" s="119" t="s">
        <v>3642</v>
      </c>
    </row>
    <row r="518" s="72" customFormat="1" ht="33.75" spans="1:17">
      <c r="A518" s="98">
        <f t="shared" si="10"/>
        <v>509</v>
      </c>
      <c r="B518" s="209" t="s">
        <v>21</v>
      </c>
      <c r="C518" s="209" t="s">
        <v>937</v>
      </c>
      <c r="D518" s="209" t="s">
        <v>937</v>
      </c>
      <c r="E518" s="188" t="s">
        <v>953</v>
      </c>
      <c r="F518" s="209" t="s">
        <v>70</v>
      </c>
      <c r="G518" s="195" t="s">
        <v>1034</v>
      </c>
      <c r="H518" s="188" t="s">
        <v>3643</v>
      </c>
      <c r="I518" s="206">
        <v>10</v>
      </c>
      <c r="J518" s="195" t="s">
        <v>27</v>
      </c>
      <c r="K518" s="205" t="s">
        <v>916</v>
      </c>
      <c r="L518" s="205" t="s">
        <v>29</v>
      </c>
      <c r="M518" s="188" t="s">
        <v>3644</v>
      </c>
      <c r="N518" s="183" t="s">
        <v>3645</v>
      </c>
      <c r="O518" s="183" t="s">
        <v>3646</v>
      </c>
      <c r="P518" s="117"/>
      <c r="Q518" s="119" t="s">
        <v>3647</v>
      </c>
    </row>
    <row r="519" s="73" customFormat="1" ht="22.5" spans="1:17">
      <c r="A519" s="149">
        <f t="shared" si="10"/>
        <v>510</v>
      </c>
      <c r="B519" s="215" t="s">
        <v>21</v>
      </c>
      <c r="C519" s="215" t="s">
        <v>1592</v>
      </c>
      <c r="D519" s="215" t="s">
        <v>1592</v>
      </c>
      <c r="E519" s="219" t="s">
        <v>2478</v>
      </c>
      <c r="F519" s="216" t="s">
        <v>70</v>
      </c>
      <c r="G519" s="219" t="s">
        <v>3305</v>
      </c>
      <c r="H519" s="151" t="s">
        <v>3648</v>
      </c>
      <c r="I519" s="222">
        <v>20</v>
      </c>
      <c r="J519" s="219" t="s">
        <v>27</v>
      </c>
      <c r="K519" s="218" t="s">
        <v>916</v>
      </c>
      <c r="L519" s="218" t="s">
        <v>29</v>
      </c>
      <c r="M519" s="217" t="s">
        <v>3649</v>
      </c>
      <c r="N519" s="218" t="s">
        <v>3650</v>
      </c>
      <c r="O519" s="218" t="s">
        <v>3651</v>
      </c>
      <c r="P519" s="149"/>
      <c r="Q519" s="223" t="s">
        <v>3652</v>
      </c>
    </row>
    <row r="520" s="72" customFormat="1" ht="22.5" spans="1:17">
      <c r="A520" s="98">
        <f t="shared" si="10"/>
        <v>511</v>
      </c>
      <c r="B520" s="209" t="s">
        <v>21</v>
      </c>
      <c r="C520" s="209" t="s">
        <v>1046</v>
      </c>
      <c r="D520" s="209" t="s">
        <v>1046</v>
      </c>
      <c r="E520" s="195" t="s">
        <v>803</v>
      </c>
      <c r="F520" s="210" t="s">
        <v>70</v>
      </c>
      <c r="G520" s="195" t="s">
        <v>3305</v>
      </c>
      <c r="H520" s="195" t="s">
        <v>3653</v>
      </c>
      <c r="I520" s="206">
        <v>20</v>
      </c>
      <c r="J520" s="195" t="s">
        <v>3560</v>
      </c>
      <c r="K520" s="205" t="s">
        <v>916</v>
      </c>
      <c r="L520" s="205" t="s">
        <v>29</v>
      </c>
      <c r="M520" s="195" t="s">
        <v>3495</v>
      </c>
      <c r="N520" s="205" t="s">
        <v>3654</v>
      </c>
      <c r="O520" s="205" t="s">
        <v>3655</v>
      </c>
      <c r="P520" s="117"/>
      <c r="Q520" s="119" t="s">
        <v>3656</v>
      </c>
    </row>
    <row r="521" s="72" customFormat="1" ht="22.5" spans="1:17">
      <c r="A521" s="98">
        <f t="shared" si="10"/>
        <v>512</v>
      </c>
      <c r="B521" s="209" t="s">
        <v>21</v>
      </c>
      <c r="C521" s="194" t="s">
        <v>912</v>
      </c>
      <c r="D521" s="194" t="s">
        <v>912</v>
      </c>
      <c r="E521" s="193" t="s">
        <v>775</v>
      </c>
      <c r="F521" s="209" t="s">
        <v>70</v>
      </c>
      <c r="G521" s="195" t="s">
        <v>1034</v>
      </c>
      <c r="H521" s="193" t="s">
        <v>3657</v>
      </c>
      <c r="I521" s="206">
        <v>20</v>
      </c>
      <c r="J521" s="195" t="s">
        <v>27</v>
      </c>
      <c r="K521" s="205" t="s">
        <v>916</v>
      </c>
      <c r="L521" s="205" t="s">
        <v>29</v>
      </c>
      <c r="M521" s="193" t="s">
        <v>1126</v>
      </c>
      <c r="N521" s="204" t="s">
        <v>3658</v>
      </c>
      <c r="O521" s="204" t="s">
        <v>3659</v>
      </c>
      <c r="P521" s="117"/>
      <c r="Q521" s="119" t="s">
        <v>3660</v>
      </c>
    </row>
    <row r="522" s="72" customFormat="1" ht="22.5" spans="1:17">
      <c r="A522" s="98">
        <f t="shared" si="10"/>
        <v>513</v>
      </c>
      <c r="B522" s="209" t="s">
        <v>21</v>
      </c>
      <c r="C522" s="205" t="s">
        <v>1092</v>
      </c>
      <c r="D522" s="205" t="s">
        <v>1092</v>
      </c>
      <c r="E522" s="211" t="s">
        <v>387</v>
      </c>
      <c r="F522" s="209" t="s">
        <v>70</v>
      </c>
      <c r="G522" s="195" t="s">
        <v>1034</v>
      </c>
      <c r="H522" s="211" t="s">
        <v>3661</v>
      </c>
      <c r="I522" s="206">
        <v>10</v>
      </c>
      <c r="J522" s="195" t="s">
        <v>27</v>
      </c>
      <c r="K522" s="205" t="s">
        <v>916</v>
      </c>
      <c r="L522" s="205" t="s">
        <v>29</v>
      </c>
      <c r="M522" s="211" t="s">
        <v>3662</v>
      </c>
      <c r="N522" s="205" t="s">
        <v>3663</v>
      </c>
      <c r="O522" s="205" t="s">
        <v>3664</v>
      </c>
      <c r="P522" s="117"/>
      <c r="Q522" s="119" t="s">
        <v>3665</v>
      </c>
    </row>
    <row r="523" s="72" customFormat="1" ht="22.5" spans="1:17">
      <c r="A523" s="98">
        <f t="shared" si="10"/>
        <v>514</v>
      </c>
      <c r="B523" s="209" t="s">
        <v>21</v>
      </c>
      <c r="C523" s="205" t="s">
        <v>1092</v>
      </c>
      <c r="D523" s="205" t="s">
        <v>1092</v>
      </c>
      <c r="E523" s="211" t="s">
        <v>387</v>
      </c>
      <c r="F523" s="209" t="s">
        <v>70</v>
      </c>
      <c r="G523" s="195" t="s">
        <v>1034</v>
      </c>
      <c r="H523" s="211" t="s">
        <v>3666</v>
      </c>
      <c r="I523" s="206">
        <v>10</v>
      </c>
      <c r="J523" s="195" t="s">
        <v>27</v>
      </c>
      <c r="K523" s="205" t="s">
        <v>916</v>
      </c>
      <c r="L523" s="205" t="s">
        <v>29</v>
      </c>
      <c r="M523" s="211" t="s">
        <v>3662</v>
      </c>
      <c r="N523" s="205" t="s">
        <v>3663</v>
      </c>
      <c r="O523" s="205" t="s">
        <v>3664</v>
      </c>
      <c r="P523" s="117"/>
      <c r="Q523" s="119" t="s">
        <v>3667</v>
      </c>
    </row>
    <row r="524" s="72" customFormat="1" ht="22.5" spans="1:17">
      <c r="A524" s="98">
        <f t="shared" si="10"/>
        <v>515</v>
      </c>
      <c r="B524" s="209" t="s">
        <v>21</v>
      </c>
      <c r="C524" s="209" t="s">
        <v>966</v>
      </c>
      <c r="D524" s="209" t="s">
        <v>966</v>
      </c>
      <c r="E524" s="195" t="s">
        <v>2137</v>
      </c>
      <c r="F524" s="209" t="s">
        <v>70</v>
      </c>
      <c r="G524" s="195" t="s">
        <v>1034</v>
      </c>
      <c r="H524" s="195" t="s">
        <v>3383</v>
      </c>
      <c r="I524" s="206">
        <v>20</v>
      </c>
      <c r="J524" s="195" t="s">
        <v>27</v>
      </c>
      <c r="K524" s="205" t="s">
        <v>916</v>
      </c>
      <c r="L524" s="205" t="s">
        <v>29</v>
      </c>
      <c r="M524" s="195" t="s">
        <v>3379</v>
      </c>
      <c r="N524" s="205" t="s">
        <v>3668</v>
      </c>
      <c r="O524" s="205" t="s">
        <v>3669</v>
      </c>
      <c r="P524" s="117"/>
      <c r="Q524" s="119" t="s">
        <v>3670</v>
      </c>
    </row>
    <row r="525" s="72" customFormat="1" ht="22.5" spans="1:17">
      <c r="A525" s="98">
        <f t="shared" si="10"/>
        <v>516</v>
      </c>
      <c r="B525" s="209" t="s">
        <v>21</v>
      </c>
      <c r="C525" s="209" t="s">
        <v>2742</v>
      </c>
      <c r="D525" s="209" t="s">
        <v>2742</v>
      </c>
      <c r="E525" s="195" t="s">
        <v>3671</v>
      </c>
      <c r="F525" s="209" t="s">
        <v>70</v>
      </c>
      <c r="G525" s="195" t="s">
        <v>1034</v>
      </c>
      <c r="H525" s="195" t="s">
        <v>3672</v>
      </c>
      <c r="I525" s="206">
        <v>20</v>
      </c>
      <c r="J525" s="195" t="s">
        <v>27</v>
      </c>
      <c r="K525" s="205" t="s">
        <v>916</v>
      </c>
      <c r="L525" s="205" t="s">
        <v>29</v>
      </c>
      <c r="M525" s="195" t="s">
        <v>3584</v>
      </c>
      <c r="N525" s="205" t="s">
        <v>2783</v>
      </c>
      <c r="O525" s="205" t="s">
        <v>3673</v>
      </c>
      <c r="P525" s="117"/>
      <c r="Q525" s="119" t="s">
        <v>3674</v>
      </c>
    </row>
    <row r="526" s="72" customFormat="1" ht="22.5" spans="1:17">
      <c r="A526" s="98">
        <f t="shared" si="10"/>
        <v>517</v>
      </c>
      <c r="B526" s="209" t="s">
        <v>21</v>
      </c>
      <c r="C526" s="191" t="s">
        <v>880</v>
      </c>
      <c r="D526" s="191" t="s">
        <v>880</v>
      </c>
      <c r="E526" s="193" t="s">
        <v>715</v>
      </c>
      <c r="F526" s="209" t="s">
        <v>70</v>
      </c>
      <c r="G526" s="193" t="s">
        <v>1072</v>
      </c>
      <c r="H526" s="193" t="s">
        <v>3675</v>
      </c>
      <c r="I526" s="206">
        <v>20</v>
      </c>
      <c r="J526" s="195" t="s">
        <v>27</v>
      </c>
      <c r="K526" s="205" t="s">
        <v>916</v>
      </c>
      <c r="L526" s="205" t="s">
        <v>29</v>
      </c>
      <c r="M526" s="226" t="s">
        <v>3676</v>
      </c>
      <c r="N526" s="204" t="s">
        <v>3677</v>
      </c>
      <c r="O526" s="204" t="s">
        <v>3678</v>
      </c>
      <c r="P526" s="117"/>
      <c r="Q526" s="119" t="s">
        <v>3679</v>
      </c>
    </row>
    <row r="527" s="72" customFormat="1" ht="22.5" spans="1:17">
      <c r="A527" s="98">
        <f t="shared" si="10"/>
        <v>518</v>
      </c>
      <c r="B527" s="209" t="s">
        <v>21</v>
      </c>
      <c r="C527" s="209" t="s">
        <v>1611</v>
      </c>
      <c r="D527" s="209" t="s">
        <v>1611</v>
      </c>
      <c r="E527" s="195" t="s">
        <v>3680</v>
      </c>
      <c r="F527" s="209" t="s">
        <v>70</v>
      </c>
      <c r="G527" s="195" t="s">
        <v>1034</v>
      </c>
      <c r="H527" s="195" t="s">
        <v>3681</v>
      </c>
      <c r="I527" s="206">
        <v>9</v>
      </c>
      <c r="J527" s="195" t="s">
        <v>27</v>
      </c>
      <c r="K527" s="205" t="s">
        <v>916</v>
      </c>
      <c r="L527" s="205" t="s">
        <v>29</v>
      </c>
      <c r="M527" s="203" t="s">
        <v>3649</v>
      </c>
      <c r="N527" s="205" t="s">
        <v>3682</v>
      </c>
      <c r="O527" s="205" t="s">
        <v>3683</v>
      </c>
      <c r="P527" s="117"/>
      <c r="Q527" s="119" t="s">
        <v>3684</v>
      </c>
    </row>
    <row r="528" s="72" customFormat="1" ht="22.5" spans="1:17">
      <c r="A528" s="98">
        <f t="shared" si="10"/>
        <v>519</v>
      </c>
      <c r="B528" s="209" t="s">
        <v>21</v>
      </c>
      <c r="C528" s="209" t="s">
        <v>1611</v>
      </c>
      <c r="D528" s="209" t="s">
        <v>1611</v>
      </c>
      <c r="E528" s="195" t="s">
        <v>3685</v>
      </c>
      <c r="F528" s="209" t="s">
        <v>70</v>
      </c>
      <c r="G528" s="195" t="s">
        <v>1034</v>
      </c>
      <c r="H528" s="195" t="s">
        <v>3686</v>
      </c>
      <c r="I528" s="206">
        <v>11</v>
      </c>
      <c r="J528" s="195" t="s">
        <v>27</v>
      </c>
      <c r="K528" s="205" t="s">
        <v>916</v>
      </c>
      <c r="L528" s="205" t="s">
        <v>29</v>
      </c>
      <c r="M528" s="195" t="s">
        <v>3584</v>
      </c>
      <c r="N528" s="205" t="s">
        <v>3687</v>
      </c>
      <c r="O528" s="205" t="s">
        <v>3688</v>
      </c>
      <c r="P528" s="117"/>
      <c r="Q528" s="119" t="s">
        <v>3689</v>
      </c>
    </row>
    <row r="529" s="72" customFormat="1" ht="22.5" spans="1:17">
      <c r="A529" s="98">
        <f t="shared" si="10"/>
        <v>520</v>
      </c>
      <c r="B529" s="209" t="s">
        <v>21</v>
      </c>
      <c r="C529" s="209" t="s">
        <v>1059</v>
      </c>
      <c r="D529" s="209" t="s">
        <v>1059</v>
      </c>
      <c r="E529" s="195" t="s">
        <v>1165</v>
      </c>
      <c r="F529" s="209" t="s">
        <v>70</v>
      </c>
      <c r="G529" s="195" t="s">
        <v>1072</v>
      </c>
      <c r="H529" s="195" t="s">
        <v>3690</v>
      </c>
      <c r="I529" s="206">
        <v>3</v>
      </c>
      <c r="J529" s="195" t="s">
        <v>27</v>
      </c>
      <c r="K529" s="205" t="s">
        <v>916</v>
      </c>
      <c r="L529" s="205" t="s">
        <v>29</v>
      </c>
      <c r="M529" s="195" t="s">
        <v>3691</v>
      </c>
      <c r="N529" s="205" t="s">
        <v>3692</v>
      </c>
      <c r="O529" s="205" t="s">
        <v>632</v>
      </c>
      <c r="P529" s="117"/>
      <c r="Q529" s="119" t="s">
        <v>3693</v>
      </c>
    </row>
    <row r="530" s="72" customFormat="1" ht="22.5" spans="1:17">
      <c r="A530" s="98">
        <f t="shared" si="10"/>
        <v>521</v>
      </c>
      <c r="B530" s="209" t="s">
        <v>21</v>
      </c>
      <c r="C530" s="209" t="s">
        <v>1059</v>
      </c>
      <c r="D530" s="209" t="s">
        <v>1059</v>
      </c>
      <c r="E530" s="195" t="s">
        <v>1165</v>
      </c>
      <c r="F530" s="209" t="s">
        <v>70</v>
      </c>
      <c r="G530" s="195" t="s">
        <v>1034</v>
      </c>
      <c r="H530" s="195" t="s">
        <v>3383</v>
      </c>
      <c r="I530" s="206">
        <v>4</v>
      </c>
      <c r="J530" s="195" t="s">
        <v>27</v>
      </c>
      <c r="K530" s="205" t="s">
        <v>916</v>
      </c>
      <c r="L530" s="205" t="s">
        <v>29</v>
      </c>
      <c r="M530" s="195" t="s">
        <v>3694</v>
      </c>
      <c r="N530" s="205" t="s">
        <v>3695</v>
      </c>
      <c r="O530" s="205" t="s">
        <v>2770</v>
      </c>
      <c r="P530" s="117"/>
      <c r="Q530" s="119" t="s">
        <v>3696</v>
      </c>
    </row>
    <row r="531" s="72" customFormat="1" ht="22.5" spans="1:17">
      <c r="A531" s="98">
        <f t="shared" si="10"/>
        <v>522</v>
      </c>
      <c r="B531" s="209" t="s">
        <v>21</v>
      </c>
      <c r="C531" s="205" t="s">
        <v>928</v>
      </c>
      <c r="D531" s="205" t="s">
        <v>928</v>
      </c>
      <c r="E531" s="211" t="s">
        <v>3697</v>
      </c>
      <c r="F531" s="209" t="s">
        <v>70</v>
      </c>
      <c r="G531" s="195" t="s">
        <v>1034</v>
      </c>
      <c r="H531" s="211" t="s">
        <v>3698</v>
      </c>
      <c r="I531" s="206">
        <v>20</v>
      </c>
      <c r="J531" s="195" t="s">
        <v>27</v>
      </c>
      <c r="K531" s="205" t="s">
        <v>916</v>
      </c>
      <c r="L531" s="205" t="s">
        <v>29</v>
      </c>
      <c r="M531" s="211" t="s">
        <v>3699</v>
      </c>
      <c r="N531" s="205" t="s">
        <v>3551</v>
      </c>
      <c r="O531" s="205" t="s">
        <v>3552</v>
      </c>
      <c r="P531" s="117"/>
      <c r="Q531" s="119" t="s">
        <v>3700</v>
      </c>
    </row>
    <row r="532" s="72" customFormat="1" ht="22.5" spans="1:17">
      <c r="A532" s="98">
        <f t="shared" si="10"/>
        <v>523</v>
      </c>
      <c r="B532" s="209" t="s">
        <v>21</v>
      </c>
      <c r="C532" s="209" t="s">
        <v>890</v>
      </c>
      <c r="D532" s="209" t="s">
        <v>890</v>
      </c>
      <c r="E532" s="195" t="s">
        <v>634</v>
      </c>
      <c r="F532" s="209" t="s">
        <v>70</v>
      </c>
      <c r="G532" s="195" t="s">
        <v>1034</v>
      </c>
      <c r="H532" s="195" t="s">
        <v>3701</v>
      </c>
      <c r="I532" s="206">
        <v>20</v>
      </c>
      <c r="J532" s="195" t="s">
        <v>27</v>
      </c>
      <c r="K532" s="205" t="s">
        <v>916</v>
      </c>
      <c r="L532" s="205" t="s">
        <v>29</v>
      </c>
      <c r="M532" s="195" t="s">
        <v>3702</v>
      </c>
      <c r="N532" s="205" t="s">
        <v>1013</v>
      </c>
      <c r="O532" s="205" t="s">
        <v>1014</v>
      </c>
      <c r="P532" s="117"/>
      <c r="Q532" s="119" t="s">
        <v>3703</v>
      </c>
    </row>
    <row r="533" s="73" customFormat="1" ht="22.5" spans="1:17">
      <c r="A533" s="149">
        <f t="shared" si="10"/>
        <v>524</v>
      </c>
      <c r="B533" s="215" t="s">
        <v>21</v>
      </c>
      <c r="C533" s="215" t="s">
        <v>880</v>
      </c>
      <c r="D533" s="215" t="s">
        <v>880</v>
      </c>
      <c r="E533" s="219" t="s">
        <v>221</v>
      </c>
      <c r="F533" s="215" t="s">
        <v>70</v>
      </c>
      <c r="G533" s="219" t="s">
        <v>3305</v>
      </c>
      <c r="H533" s="151" t="s">
        <v>3704</v>
      </c>
      <c r="I533" s="222">
        <v>70</v>
      </c>
      <c r="J533" s="219" t="s">
        <v>27</v>
      </c>
      <c r="K533" s="218">
        <v>2022.03</v>
      </c>
      <c r="L533" s="218">
        <v>2022.12</v>
      </c>
      <c r="M533" s="219" t="s">
        <v>3705</v>
      </c>
      <c r="N533" s="218" t="s">
        <v>3706</v>
      </c>
      <c r="O533" s="218" t="s">
        <v>3707</v>
      </c>
      <c r="P533" s="149"/>
      <c r="Q533" s="223" t="s">
        <v>3708</v>
      </c>
    </row>
    <row r="534" s="72" customFormat="1" ht="33.75" spans="1:17">
      <c r="A534" s="98">
        <f t="shared" si="10"/>
        <v>525</v>
      </c>
      <c r="B534" s="209" t="s">
        <v>21</v>
      </c>
      <c r="C534" s="209" t="s">
        <v>880</v>
      </c>
      <c r="D534" s="209" t="s">
        <v>880</v>
      </c>
      <c r="E534" s="195" t="s">
        <v>441</v>
      </c>
      <c r="F534" s="209" t="s">
        <v>70</v>
      </c>
      <c r="G534" s="195" t="s">
        <v>1034</v>
      </c>
      <c r="H534" s="195" t="s">
        <v>3709</v>
      </c>
      <c r="I534" s="206">
        <v>160</v>
      </c>
      <c r="J534" s="195" t="s">
        <v>27</v>
      </c>
      <c r="K534" s="205">
        <v>2022.03</v>
      </c>
      <c r="L534" s="205">
        <v>2022.12</v>
      </c>
      <c r="M534" s="195" t="s">
        <v>3710</v>
      </c>
      <c r="N534" s="205" t="s">
        <v>3711</v>
      </c>
      <c r="O534" s="205" t="s">
        <v>3712</v>
      </c>
      <c r="P534" s="117"/>
      <c r="Q534" s="119" t="s">
        <v>3713</v>
      </c>
    </row>
    <row r="535" s="72" customFormat="1" ht="22.5" spans="1:17">
      <c r="A535" s="98">
        <f t="shared" si="10"/>
        <v>526</v>
      </c>
      <c r="B535" s="209" t="s">
        <v>21</v>
      </c>
      <c r="C535" s="209" t="s">
        <v>880</v>
      </c>
      <c r="D535" s="209" t="s">
        <v>880</v>
      </c>
      <c r="E535" s="195" t="s">
        <v>444</v>
      </c>
      <c r="F535" s="209" t="s">
        <v>70</v>
      </c>
      <c r="G535" s="195" t="s">
        <v>1034</v>
      </c>
      <c r="H535" s="195" t="s">
        <v>3714</v>
      </c>
      <c r="I535" s="206">
        <v>30</v>
      </c>
      <c r="J535" s="195" t="s">
        <v>27</v>
      </c>
      <c r="K535" s="205">
        <v>2022.03</v>
      </c>
      <c r="L535" s="205">
        <v>2022.12</v>
      </c>
      <c r="M535" s="195" t="s">
        <v>3715</v>
      </c>
      <c r="N535" s="205" t="s">
        <v>326</v>
      </c>
      <c r="O535" s="205" t="s">
        <v>3716</v>
      </c>
      <c r="P535" s="117"/>
      <c r="Q535" s="119" t="s">
        <v>3717</v>
      </c>
    </row>
    <row r="536" s="73" customFormat="1" ht="45" spans="1:17">
      <c r="A536" s="149">
        <f t="shared" si="10"/>
        <v>527</v>
      </c>
      <c r="B536" s="215" t="s">
        <v>21</v>
      </c>
      <c r="C536" s="215" t="s">
        <v>899</v>
      </c>
      <c r="D536" s="215" t="s">
        <v>899</v>
      </c>
      <c r="E536" s="219" t="s">
        <v>3718</v>
      </c>
      <c r="F536" s="215" t="s">
        <v>70</v>
      </c>
      <c r="G536" s="219" t="s">
        <v>3305</v>
      </c>
      <c r="H536" s="219" t="s">
        <v>3719</v>
      </c>
      <c r="I536" s="222">
        <v>15</v>
      </c>
      <c r="J536" s="219" t="s">
        <v>27</v>
      </c>
      <c r="K536" s="218">
        <v>2022.03</v>
      </c>
      <c r="L536" s="218">
        <v>2022.12</v>
      </c>
      <c r="M536" s="219" t="s">
        <v>3715</v>
      </c>
      <c r="N536" s="218" t="s">
        <v>3720</v>
      </c>
      <c r="O536" s="218" t="s">
        <v>237</v>
      </c>
      <c r="P536" s="149"/>
      <c r="Q536" s="223" t="s">
        <v>3721</v>
      </c>
    </row>
    <row r="537" s="72" customFormat="1" ht="33.75" spans="1:17">
      <c r="A537" s="98">
        <f t="shared" si="10"/>
        <v>528</v>
      </c>
      <c r="B537" s="209" t="s">
        <v>21</v>
      </c>
      <c r="C537" s="209" t="s">
        <v>899</v>
      </c>
      <c r="D537" s="209" t="s">
        <v>899</v>
      </c>
      <c r="E537" s="195" t="s">
        <v>3722</v>
      </c>
      <c r="F537" s="209" t="s">
        <v>70</v>
      </c>
      <c r="G537" s="195" t="s">
        <v>3305</v>
      </c>
      <c r="H537" s="195" t="s">
        <v>3723</v>
      </c>
      <c r="I537" s="206">
        <v>216.73</v>
      </c>
      <c r="J537" s="195" t="s">
        <v>27</v>
      </c>
      <c r="K537" s="205">
        <v>2022.03</v>
      </c>
      <c r="L537" s="205">
        <v>2022.12</v>
      </c>
      <c r="M537" s="195" t="s">
        <v>3724</v>
      </c>
      <c r="N537" s="205" t="s">
        <v>3725</v>
      </c>
      <c r="O537" s="205" t="s">
        <v>3726</v>
      </c>
      <c r="P537" s="117"/>
      <c r="Q537" s="119" t="s">
        <v>3727</v>
      </c>
    </row>
    <row r="538" s="72" customFormat="1" ht="22.5" spans="1:17">
      <c r="A538" s="98">
        <f t="shared" si="10"/>
        <v>529</v>
      </c>
      <c r="B538" s="209" t="s">
        <v>21</v>
      </c>
      <c r="C538" s="209" t="s">
        <v>1059</v>
      </c>
      <c r="D538" s="209" t="s">
        <v>1059</v>
      </c>
      <c r="E538" s="195" t="s">
        <v>2032</v>
      </c>
      <c r="F538" s="209" t="s">
        <v>70</v>
      </c>
      <c r="G538" s="195" t="s">
        <v>1072</v>
      </c>
      <c r="H538" s="195" t="s">
        <v>3728</v>
      </c>
      <c r="I538" s="206">
        <v>30</v>
      </c>
      <c r="J538" s="195" t="s">
        <v>27</v>
      </c>
      <c r="K538" s="205">
        <v>2022.03</v>
      </c>
      <c r="L538" s="205">
        <v>2022.12</v>
      </c>
      <c r="M538" s="195" t="s">
        <v>3729</v>
      </c>
      <c r="N538" s="205" t="s">
        <v>3730</v>
      </c>
      <c r="O538" s="205" t="s">
        <v>3731</v>
      </c>
      <c r="P538" s="117"/>
      <c r="Q538" s="119" t="s">
        <v>3732</v>
      </c>
    </row>
    <row r="539" s="73" customFormat="1" ht="22.5" spans="1:17">
      <c r="A539" s="149">
        <f t="shared" si="10"/>
        <v>530</v>
      </c>
      <c r="B539" s="215" t="s">
        <v>21</v>
      </c>
      <c r="C539" s="215" t="s">
        <v>912</v>
      </c>
      <c r="D539" s="215" t="s">
        <v>912</v>
      </c>
      <c r="E539" s="219" t="s">
        <v>3733</v>
      </c>
      <c r="F539" s="215" t="s">
        <v>70</v>
      </c>
      <c r="G539" s="219" t="s">
        <v>1072</v>
      </c>
      <c r="H539" s="219" t="s">
        <v>3734</v>
      </c>
      <c r="I539" s="222">
        <v>30</v>
      </c>
      <c r="J539" s="219" t="s">
        <v>27</v>
      </c>
      <c r="K539" s="218">
        <v>2022.03</v>
      </c>
      <c r="L539" s="218">
        <v>2022.12</v>
      </c>
      <c r="M539" s="219" t="s">
        <v>3735</v>
      </c>
      <c r="N539" s="218" t="s">
        <v>3736</v>
      </c>
      <c r="O539" s="218" t="s">
        <v>3737</v>
      </c>
      <c r="P539" s="149"/>
      <c r="Q539" s="223" t="s">
        <v>3738</v>
      </c>
    </row>
    <row r="540" s="72" customFormat="1" ht="22.5" spans="1:17">
      <c r="A540" s="98">
        <f t="shared" si="10"/>
        <v>531</v>
      </c>
      <c r="B540" s="209" t="s">
        <v>21</v>
      </c>
      <c r="C540" s="209" t="s">
        <v>912</v>
      </c>
      <c r="D540" s="209" t="s">
        <v>912</v>
      </c>
      <c r="E540" s="195" t="s">
        <v>3739</v>
      </c>
      <c r="F540" s="209" t="s">
        <v>70</v>
      </c>
      <c r="G540" s="195" t="s">
        <v>1034</v>
      </c>
      <c r="H540" s="195" t="s">
        <v>3740</v>
      </c>
      <c r="I540" s="206">
        <v>35</v>
      </c>
      <c r="J540" s="195" t="s">
        <v>27</v>
      </c>
      <c r="K540" s="205">
        <v>2022.03</v>
      </c>
      <c r="L540" s="205">
        <v>2022.12</v>
      </c>
      <c r="M540" s="195" t="s">
        <v>3379</v>
      </c>
      <c r="N540" s="205" t="s">
        <v>3741</v>
      </c>
      <c r="O540" s="205" t="s">
        <v>3742</v>
      </c>
      <c r="P540" s="117"/>
      <c r="Q540" s="119" t="s">
        <v>3743</v>
      </c>
    </row>
    <row r="541" s="72" customFormat="1" ht="22.5" spans="1:17">
      <c r="A541" s="98">
        <f t="shared" si="10"/>
        <v>532</v>
      </c>
      <c r="B541" s="209" t="s">
        <v>21</v>
      </c>
      <c r="C541" s="209" t="s">
        <v>1022</v>
      </c>
      <c r="D541" s="209" t="s">
        <v>1022</v>
      </c>
      <c r="E541" s="195" t="s">
        <v>3744</v>
      </c>
      <c r="F541" s="209" t="s">
        <v>70</v>
      </c>
      <c r="G541" s="195" t="s">
        <v>1034</v>
      </c>
      <c r="H541" s="195" t="s">
        <v>3745</v>
      </c>
      <c r="I541" s="206">
        <v>100</v>
      </c>
      <c r="J541" s="195" t="s">
        <v>27</v>
      </c>
      <c r="K541" s="205">
        <v>2022.03</v>
      </c>
      <c r="L541" s="205">
        <v>2022.12</v>
      </c>
      <c r="M541" s="195" t="s">
        <v>3379</v>
      </c>
      <c r="N541" s="205" t="s">
        <v>3746</v>
      </c>
      <c r="O541" s="205" t="s">
        <v>3747</v>
      </c>
      <c r="P541" s="117"/>
      <c r="Q541" s="119" t="s">
        <v>3748</v>
      </c>
    </row>
    <row r="542" s="72" customFormat="1" ht="22.5" spans="1:17">
      <c r="A542" s="98">
        <f t="shared" si="10"/>
        <v>533</v>
      </c>
      <c r="B542" s="209" t="s">
        <v>21</v>
      </c>
      <c r="C542" s="209" t="s">
        <v>928</v>
      </c>
      <c r="D542" s="209" t="s">
        <v>928</v>
      </c>
      <c r="E542" s="195" t="s">
        <v>207</v>
      </c>
      <c r="F542" s="209" t="s">
        <v>70</v>
      </c>
      <c r="G542" s="195" t="s">
        <v>1034</v>
      </c>
      <c r="H542" s="195" t="s">
        <v>3749</v>
      </c>
      <c r="I542" s="206">
        <v>10</v>
      </c>
      <c r="J542" s="195" t="s">
        <v>27</v>
      </c>
      <c r="K542" s="205">
        <v>2022.03</v>
      </c>
      <c r="L542" s="205" t="s">
        <v>894</v>
      </c>
      <c r="M542" s="195" t="s">
        <v>3750</v>
      </c>
      <c r="N542" s="205" t="s">
        <v>1230</v>
      </c>
      <c r="O542" s="205" t="s">
        <v>1231</v>
      </c>
      <c r="P542" s="117"/>
      <c r="Q542" s="119" t="s">
        <v>3751</v>
      </c>
    </row>
    <row r="543" s="72" customFormat="1" ht="22.5" spans="1:17">
      <c r="A543" s="98">
        <f t="shared" si="10"/>
        <v>534</v>
      </c>
      <c r="B543" s="209" t="s">
        <v>21</v>
      </c>
      <c r="C543" s="209" t="s">
        <v>928</v>
      </c>
      <c r="D543" s="209" t="s">
        <v>928</v>
      </c>
      <c r="E543" s="195" t="s">
        <v>207</v>
      </c>
      <c r="F543" s="209" t="s">
        <v>70</v>
      </c>
      <c r="G543" s="195" t="s">
        <v>1034</v>
      </c>
      <c r="H543" s="195" t="s">
        <v>3752</v>
      </c>
      <c r="I543" s="206">
        <v>12</v>
      </c>
      <c r="J543" s="195" t="s">
        <v>27</v>
      </c>
      <c r="K543" s="205">
        <v>2022.03</v>
      </c>
      <c r="L543" s="205">
        <v>2022.12</v>
      </c>
      <c r="M543" s="195" t="s">
        <v>3750</v>
      </c>
      <c r="N543" s="205" t="s">
        <v>1230</v>
      </c>
      <c r="O543" s="205" t="s">
        <v>1231</v>
      </c>
      <c r="P543" s="117"/>
      <c r="Q543" s="119" t="s">
        <v>3753</v>
      </c>
    </row>
    <row r="544" s="72" customFormat="1" ht="22.5" spans="1:17">
      <c r="A544" s="98">
        <f t="shared" si="10"/>
        <v>535</v>
      </c>
      <c r="B544" s="209" t="s">
        <v>21</v>
      </c>
      <c r="C544" s="209" t="s">
        <v>928</v>
      </c>
      <c r="D544" s="209" t="s">
        <v>928</v>
      </c>
      <c r="E544" s="195" t="s">
        <v>207</v>
      </c>
      <c r="F544" s="209" t="s">
        <v>70</v>
      </c>
      <c r="G544" s="195" t="s">
        <v>1034</v>
      </c>
      <c r="H544" s="195" t="s">
        <v>3754</v>
      </c>
      <c r="I544" s="206">
        <v>5</v>
      </c>
      <c r="J544" s="195" t="s">
        <v>27</v>
      </c>
      <c r="K544" s="205">
        <v>2022.03</v>
      </c>
      <c r="L544" s="205">
        <v>2022.12</v>
      </c>
      <c r="M544" s="195" t="s">
        <v>3379</v>
      </c>
      <c r="N544" s="205" t="s">
        <v>2720</v>
      </c>
      <c r="O544" s="205" t="s">
        <v>3755</v>
      </c>
      <c r="P544" s="117"/>
      <c r="Q544" s="119" t="s">
        <v>3756</v>
      </c>
    </row>
    <row r="545" s="72" customFormat="1" ht="33.75" spans="1:17">
      <c r="A545" s="98">
        <f t="shared" si="10"/>
        <v>536</v>
      </c>
      <c r="B545" s="209" t="s">
        <v>21</v>
      </c>
      <c r="C545" s="209" t="s">
        <v>966</v>
      </c>
      <c r="D545" s="209" t="s">
        <v>966</v>
      </c>
      <c r="E545" s="195" t="s">
        <v>3009</v>
      </c>
      <c r="F545" s="209" t="s">
        <v>70</v>
      </c>
      <c r="G545" s="195" t="s">
        <v>1034</v>
      </c>
      <c r="H545" s="195" t="s">
        <v>3757</v>
      </c>
      <c r="I545" s="206">
        <v>40</v>
      </c>
      <c r="J545" s="195" t="s">
        <v>27</v>
      </c>
      <c r="K545" s="205">
        <v>2022.03</v>
      </c>
      <c r="L545" s="205">
        <v>2022.12</v>
      </c>
      <c r="M545" s="195" t="s">
        <v>3758</v>
      </c>
      <c r="N545" s="205" t="s">
        <v>3759</v>
      </c>
      <c r="O545" s="205" t="s">
        <v>3760</v>
      </c>
      <c r="P545" s="117"/>
      <c r="Q545" s="119" t="s">
        <v>3761</v>
      </c>
    </row>
    <row r="546" s="73" customFormat="1" ht="33.75" spans="1:17">
      <c r="A546" s="149">
        <v>537</v>
      </c>
      <c r="B546" s="215" t="s">
        <v>21</v>
      </c>
      <c r="C546" s="224" t="s">
        <v>966</v>
      </c>
      <c r="D546" s="224" t="s">
        <v>966</v>
      </c>
      <c r="E546" s="225" t="s">
        <v>1200</v>
      </c>
      <c r="F546" s="224" t="s">
        <v>70</v>
      </c>
      <c r="G546" s="225" t="s">
        <v>3305</v>
      </c>
      <c r="H546" s="225" t="s">
        <v>3762</v>
      </c>
      <c r="I546" s="222">
        <v>10</v>
      </c>
      <c r="J546" s="215" t="s">
        <v>27</v>
      </c>
      <c r="K546" s="227">
        <v>2022.03</v>
      </c>
      <c r="L546" s="227">
        <v>2022.12</v>
      </c>
      <c r="M546" s="225" t="s">
        <v>3763</v>
      </c>
      <c r="N546" s="224" t="s">
        <v>3764</v>
      </c>
      <c r="O546" s="224" t="s">
        <v>3270</v>
      </c>
      <c r="P546" s="149"/>
      <c r="Q546" s="223"/>
    </row>
    <row r="547" s="72" customFormat="1" ht="22.5" spans="1:17">
      <c r="A547" s="98">
        <f t="shared" ref="A547:A593" si="11">ROW()-9</f>
        <v>538</v>
      </c>
      <c r="B547" s="209" t="s">
        <v>21</v>
      </c>
      <c r="C547" s="209" t="s">
        <v>1149</v>
      </c>
      <c r="D547" s="209" t="s">
        <v>1149</v>
      </c>
      <c r="E547" s="195" t="s">
        <v>1531</v>
      </c>
      <c r="F547" s="209" t="s">
        <v>70</v>
      </c>
      <c r="G547" s="195" t="s">
        <v>3305</v>
      </c>
      <c r="H547" s="195" t="s">
        <v>3765</v>
      </c>
      <c r="I547" s="206">
        <v>20</v>
      </c>
      <c r="J547" s="195" t="s">
        <v>27</v>
      </c>
      <c r="K547" s="205">
        <v>2022.03</v>
      </c>
      <c r="L547" s="205">
        <v>2022.12</v>
      </c>
      <c r="M547" s="195" t="s">
        <v>3766</v>
      </c>
      <c r="N547" s="205" t="s">
        <v>3767</v>
      </c>
      <c r="O547" s="205" t="s">
        <v>3768</v>
      </c>
      <c r="P547" s="117"/>
      <c r="Q547" s="119" t="s">
        <v>3769</v>
      </c>
    </row>
    <row r="548" s="72" customFormat="1" ht="22.5" spans="1:17">
      <c r="A548" s="98">
        <f t="shared" si="11"/>
        <v>539</v>
      </c>
      <c r="B548" s="209" t="s">
        <v>21</v>
      </c>
      <c r="C548" s="209" t="s">
        <v>1016</v>
      </c>
      <c r="D548" s="209" t="s">
        <v>1016</v>
      </c>
      <c r="E548" s="195" t="s">
        <v>830</v>
      </c>
      <c r="F548" s="209" t="s">
        <v>70</v>
      </c>
      <c r="G548" s="195" t="s">
        <v>3305</v>
      </c>
      <c r="H548" s="195" t="s">
        <v>3770</v>
      </c>
      <c r="I548" s="206">
        <v>9</v>
      </c>
      <c r="J548" s="195" t="s">
        <v>27</v>
      </c>
      <c r="K548" s="205">
        <v>2022.03</v>
      </c>
      <c r="L548" s="205">
        <v>2022.12</v>
      </c>
      <c r="M548" s="195" t="s">
        <v>3771</v>
      </c>
      <c r="N548" s="205" t="s">
        <v>3772</v>
      </c>
      <c r="O548" s="205" t="s">
        <v>3773</v>
      </c>
      <c r="P548" s="117"/>
      <c r="Q548" s="119" t="s">
        <v>3774</v>
      </c>
    </row>
    <row r="549" s="72" customFormat="1" ht="22.5" spans="1:17">
      <c r="A549" s="98">
        <f t="shared" si="11"/>
        <v>540</v>
      </c>
      <c r="B549" s="209" t="s">
        <v>21</v>
      </c>
      <c r="C549" s="209" t="s">
        <v>1160</v>
      </c>
      <c r="D549" s="209" t="s">
        <v>1160</v>
      </c>
      <c r="E549" s="195" t="s">
        <v>2841</v>
      </c>
      <c r="F549" s="209" t="s">
        <v>70</v>
      </c>
      <c r="G549" s="195" t="s">
        <v>1034</v>
      </c>
      <c r="H549" s="195" t="s">
        <v>3775</v>
      </c>
      <c r="I549" s="206">
        <v>65</v>
      </c>
      <c r="J549" s="195" t="s">
        <v>27</v>
      </c>
      <c r="K549" s="205">
        <v>2022.03</v>
      </c>
      <c r="L549" s="205">
        <v>2022.12</v>
      </c>
      <c r="M549" s="195" t="s">
        <v>3776</v>
      </c>
      <c r="N549" s="205" t="s">
        <v>3777</v>
      </c>
      <c r="O549" s="205" t="s">
        <v>3778</v>
      </c>
      <c r="P549" s="117"/>
      <c r="Q549" s="119" t="s">
        <v>3779</v>
      </c>
    </row>
    <row r="550" s="72" customFormat="1" ht="22.5" spans="1:17">
      <c r="A550" s="98">
        <f t="shared" si="11"/>
        <v>541</v>
      </c>
      <c r="B550" s="209" t="s">
        <v>21</v>
      </c>
      <c r="C550" s="209" t="s">
        <v>1160</v>
      </c>
      <c r="D550" s="209" t="s">
        <v>1160</v>
      </c>
      <c r="E550" s="195" t="s">
        <v>856</v>
      </c>
      <c r="F550" s="209" t="s">
        <v>70</v>
      </c>
      <c r="G550" s="195" t="s">
        <v>3305</v>
      </c>
      <c r="H550" s="195" t="s">
        <v>3780</v>
      </c>
      <c r="I550" s="206">
        <v>50</v>
      </c>
      <c r="J550" s="195" t="s">
        <v>27</v>
      </c>
      <c r="K550" s="205">
        <v>2022.03</v>
      </c>
      <c r="L550" s="205">
        <v>2022.12</v>
      </c>
      <c r="M550" s="195" t="s">
        <v>3781</v>
      </c>
      <c r="N550" s="205" t="s">
        <v>3782</v>
      </c>
      <c r="O550" s="205" t="s">
        <v>3783</v>
      </c>
      <c r="P550" s="117"/>
      <c r="Q550" s="119" t="s">
        <v>3784</v>
      </c>
    </row>
    <row r="551" s="72" customFormat="1" ht="22.5" spans="1:17">
      <c r="A551" s="98">
        <f t="shared" si="11"/>
        <v>542</v>
      </c>
      <c r="B551" s="209" t="s">
        <v>21</v>
      </c>
      <c r="C551" s="209" t="s">
        <v>1160</v>
      </c>
      <c r="D551" s="209" t="s">
        <v>1160</v>
      </c>
      <c r="E551" s="195" t="s">
        <v>2534</v>
      </c>
      <c r="F551" s="209" t="s">
        <v>70</v>
      </c>
      <c r="G551" s="195" t="s">
        <v>1034</v>
      </c>
      <c r="H551" s="195" t="s">
        <v>3785</v>
      </c>
      <c r="I551" s="206">
        <v>80</v>
      </c>
      <c r="J551" s="195" t="s">
        <v>27</v>
      </c>
      <c r="K551" s="205">
        <v>2022.03</v>
      </c>
      <c r="L551" s="205">
        <v>2022.12</v>
      </c>
      <c r="M551" s="195" t="s">
        <v>3786</v>
      </c>
      <c r="N551" s="205" t="s">
        <v>3787</v>
      </c>
      <c r="O551" s="205" t="s">
        <v>3788</v>
      </c>
      <c r="P551" s="117"/>
      <c r="Q551" s="119" t="s">
        <v>3789</v>
      </c>
    </row>
    <row r="552" s="72" customFormat="1" ht="22.5" spans="1:17">
      <c r="A552" s="98">
        <f t="shared" si="11"/>
        <v>543</v>
      </c>
      <c r="B552" s="209" t="s">
        <v>21</v>
      </c>
      <c r="C552" s="209" t="s">
        <v>905</v>
      </c>
      <c r="D552" s="209" t="s">
        <v>905</v>
      </c>
      <c r="E552" s="195" t="s">
        <v>788</v>
      </c>
      <c r="F552" s="209" t="s">
        <v>70</v>
      </c>
      <c r="G552" s="195" t="s">
        <v>1034</v>
      </c>
      <c r="H552" s="195" t="s">
        <v>3790</v>
      </c>
      <c r="I552" s="206">
        <v>140</v>
      </c>
      <c r="J552" s="195" t="s">
        <v>27</v>
      </c>
      <c r="K552" s="205">
        <v>2022.03</v>
      </c>
      <c r="L552" s="205">
        <v>2022.12</v>
      </c>
      <c r="M552" s="195" t="s">
        <v>3379</v>
      </c>
      <c r="N552" s="205" t="s">
        <v>3791</v>
      </c>
      <c r="O552" s="205" t="s">
        <v>237</v>
      </c>
      <c r="P552" s="117"/>
      <c r="Q552" s="119" t="s">
        <v>3792</v>
      </c>
    </row>
    <row r="553" s="72" customFormat="1" ht="22.5" spans="1:17">
      <c r="A553" s="98">
        <f t="shared" si="11"/>
        <v>544</v>
      </c>
      <c r="B553" s="209" t="s">
        <v>21</v>
      </c>
      <c r="C553" s="209" t="s">
        <v>905</v>
      </c>
      <c r="D553" s="209" t="s">
        <v>905</v>
      </c>
      <c r="E553" s="195" t="s">
        <v>788</v>
      </c>
      <c r="F553" s="209" t="s">
        <v>70</v>
      </c>
      <c r="G553" s="195" t="s">
        <v>3305</v>
      </c>
      <c r="H553" s="195" t="s">
        <v>3793</v>
      </c>
      <c r="I553" s="206">
        <v>150</v>
      </c>
      <c r="J553" s="195" t="s">
        <v>27</v>
      </c>
      <c r="K553" s="205">
        <v>2022.03</v>
      </c>
      <c r="L553" s="205">
        <v>2022.12</v>
      </c>
      <c r="M553" s="195" t="s">
        <v>3794</v>
      </c>
      <c r="N553" s="205" t="s">
        <v>3791</v>
      </c>
      <c r="O553" s="205" t="s">
        <v>237</v>
      </c>
      <c r="P553" s="117"/>
      <c r="Q553" s="119" t="s">
        <v>3795</v>
      </c>
    </row>
    <row r="554" s="72" customFormat="1" ht="33.75" spans="1:17">
      <c r="A554" s="98">
        <f t="shared" si="11"/>
        <v>545</v>
      </c>
      <c r="B554" s="209" t="s">
        <v>21</v>
      </c>
      <c r="C554" s="209" t="s">
        <v>905</v>
      </c>
      <c r="D554" s="209" t="s">
        <v>905</v>
      </c>
      <c r="E554" s="195" t="s">
        <v>788</v>
      </c>
      <c r="F554" s="209" t="s">
        <v>70</v>
      </c>
      <c r="G554" s="195" t="s">
        <v>1034</v>
      </c>
      <c r="H554" s="195" t="s">
        <v>3796</v>
      </c>
      <c r="I554" s="206">
        <v>20</v>
      </c>
      <c r="J554" s="195" t="s">
        <v>27</v>
      </c>
      <c r="K554" s="205">
        <v>2022.03</v>
      </c>
      <c r="L554" s="205">
        <v>2022.12</v>
      </c>
      <c r="M554" s="195" t="s">
        <v>3379</v>
      </c>
      <c r="N554" s="205" t="s">
        <v>3791</v>
      </c>
      <c r="O554" s="205" t="s">
        <v>237</v>
      </c>
      <c r="P554" s="117"/>
      <c r="Q554" s="119" t="s">
        <v>3797</v>
      </c>
    </row>
    <row r="555" s="72" customFormat="1" ht="22.5" spans="1:17">
      <c r="A555" s="98">
        <f t="shared" si="11"/>
        <v>546</v>
      </c>
      <c r="B555" s="209" t="s">
        <v>21</v>
      </c>
      <c r="C555" s="209" t="s">
        <v>959</v>
      </c>
      <c r="D555" s="209" t="s">
        <v>959</v>
      </c>
      <c r="E555" s="195" t="s">
        <v>3798</v>
      </c>
      <c r="F555" s="209" t="s">
        <v>70</v>
      </c>
      <c r="G555" s="195" t="s">
        <v>3305</v>
      </c>
      <c r="H555" s="195" t="s">
        <v>3799</v>
      </c>
      <c r="I555" s="206">
        <v>40</v>
      </c>
      <c r="J555" s="195" t="s">
        <v>27</v>
      </c>
      <c r="K555" s="205">
        <v>2022.03</v>
      </c>
      <c r="L555" s="205">
        <v>2022.12</v>
      </c>
      <c r="M555" s="195" t="s">
        <v>3771</v>
      </c>
      <c r="N555" s="205" t="s">
        <v>3800</v>
      </c>
      <c r="O555" s="205" t="s">
        <v>3801</v>
      </c>
      <c r="P555" s="117"/>
      <c r="Q555" s="119" t="s">
        <v>3802</v>
      </c>
    </row>
    <row r="556" s="72" customFormat="1" ht="22.5" spans="1:17">
      <c r="A556" s="98">
        <f t="shared" si="11"/>
        <v>547</v>
      </c>
      <c r="B556" s="209" t="s">
        <v>21</v>
      </c>
      <c r="C556" s="209" t="s">
        <v>1059</v>
      </c>
      <c r="D556" s="209" t="s">
        <v>1059</v>
      </c>
      <c r="E556" s="195" t="s">
        <v>272</v>
      </c>
      <c r="F556" s="209" t="s">
        <v>70</v>
      </c>
      <c r="G556" s="195" t="s">
        <v>3305</v>
      </c>
      <c r="H556" s="195" t="s">
        <v>3803</v>
      </c>
      <c r="I556" s="206">
        <v>60</v>
      </c>
      <c r="J556" s="195" t="s">
        <v>27</v>
      </c>
      <c r="K556" s="205">
        <v>2022.03</v>
      </c>
      <c r="L556" s="205">
        <v>2022.12</v>
      </c>
      <c r="M556" s="195" t="s">
        <v>3804</v>
      </c>
      <c r="N556" s="205" t="s">
        <v>3805</v>
      </c>
      <c r="O556" s="205" t="s">
        <v>1207</v>
      </c>
      <c r="P556" s="117"/>
      <c r="Q556" s="119" t="s">
        <v>3806</v>
      </c>
    </row>
    <row r="557" s="72" customFormat="1" ht="22.5" spans="1:17">
      <c r="A557" s="98">
        <f t="shared" si="11"/>
        <v>548</v>
      </c>
      <c r="B557" s="209" t="s">
        <v>21</v>
      </c>
      <c r="C557" s="209" t="s">
        <v>1022</v>
      </c>
      <c r="D557" s="209" t="s">
        <v>1022</v>
      </c>
      <c r="E557" s="195" t="s">
        <v>800</v>
      </c>
      <c r="F557" s="209" t="s">
        <v>70</v>
      </c>
      <c r="G557" s="195" t="s">
        <v>1034</v>
      </c>
      <c r="H557" s="195" t="s">
        <v>3807</v>
      </c>
      <c r="I557" s="206">
        <v>70</v>
      </c>
      <c r="J557" s="195" t="s">
        <v>27</v>
      </c>
      <c r="K557" s="205">
        <v>2022.03</v>
      </c>
      <c r="L557" s="205">
        <v>2022.12</v>
      </c>
      <c r="M557" s="195" t="s">
        <v>3379</v>
      </c>
      <c r="N557" s="205" t="s">
        <v>1192</v>
      </c>
      <c r="O557" s="205" t="s">
        <v>3808</v>
      </c>
      <c r="P557" s="117"/>
      <c r="Q557" s="119" t="s">
        <v>3809</v>
      </c>
    </row>
    <row r="558" s="72" customFormat="1" ht="33.75" spans="1:17">
      <c r="A558" s="98">
        <f t="shared" si="11"/>
        <v>549</v>
      </c>
      <c r="B558" s="209" t="s">
        <v>21</v>
      </c>
      <c r="C558" s="209" t="s">
        <v>1022</v>
      </c>
      <c r="D558" s="209" t="s">
        <v>1022</v>
      </c>
      <c r="E558" s="195" t="s">
        <v>3810</v>
      </c>
      <c r="F558" s="209" t="s">
        <v>70</v>
      </c>
      <c r="G558" s="195" t="s">
        <v>1034</v>
      </c>
      <c r="H558" s="195" t="s">
        <v>3811</v>
      </c>
      <c r="I558" s="206">
        <v>70</v>
      </c>
      <c r="J558" s="195" t="s">
        <v>27</v>
      </c>
      <c r="K558" s="205">
        <v>2022.03</v>
      </c>
      <c r="L558" s="205">
        <v>2022.12</v>
      </c>
      <c r="M558" s="195" t="s">
        <v>3379</v>
      </c>
      <c r="N558" s="205" t="s">
        <v>3812</v>
      </c>
      <c r="O558" s="205" t="s">
        <v>3813</v>
      </c>
      <c r="P558" s="117"/>
      <c r="Q558" s="119" t="s">
        <v>3814</v>
      </c>
    </row>
    <row r="559" s="72" customFormat="1" ht="22.5" spans="1:17">
      <c r="A559" s="98">
        <f t="shared" si="11"/>
        <v>550</v>
      </c>
      <c r="B559" s="209" t="s">
        <v>21</v>
      </c>
      <c r="C559" s="209" t="s">
        <v>1149</v>
      </c>
      <c r="D559" s="209" t="s">
        <v>1149</v>
      </c>
      <c r="E559" s="195" t="s">
        <v>3815</v>
      </c>
      <c r="F559" s="209" t="s">
        <v>70</v>
      </c>
      <c r="G559" s="195" t="s">
        <v>3305</v>
      </c>
      <c r="H559" s="195" t="s">
        <v>3793</v>
      </c>
      <c r="I559" s="206">
        <v>70</v>
      </c>
      <c r="J559" s="195" t="s">
        <v>27</v>
      </c>
      <c r="K559" s="205">
        <v>2022.03</v>
      </c>
      <c r="L559" s="205">
        <v>2022.12</v>
      </c>
      <c r="M559" s="195" t="s">
        <v>3794</v>
      </c>
      <c r="N559" s="205" t="s">
        <v>3816</v>
      </c>
      <c r="O559" s="205" t="s">
        <v>3783</v>
      </c>
      <c r="P559" s="117"/>
      <c r="Q559" s="119" t="s">
        <v>3817</v>
      </c>
    </row>
    <row r="560" s="72" customFormat="1" ht="33.75" spans="1:17">
      <c r="A560" s="98">
        <f t="shared" si="11"/>
        <v>551</v>
      </c>
      <c r="B560" s="209" t="s">
        <v>21</v>
      </c>
      <c r="C560" s="209" t="s">
        <v>937</v>
      </c>
      <c r="D560" s="209" t="s">
        <v>937</v>
      </c>
      <c r="E560" s="195" t="s">
        <v>3818</v>
      </c>
      <c r="F560" s="209" t="s">
        <v>70</v>
      </c>
      <c r="G560" s="195" t="s">
        <v>1034</v>
      </c>
      <c r="H560" s="195" t="s">
        <v>3819</v>
      </c>
      <c r="I560" s="206">
        <v>100</v>
      </c>
      <c r="J560" s="195" t="s">
        <v>27</v>
      </c>
      <c r="K560" s="205">
        <v>2022.03</v>
      </c>
      <c r="L560" s="205">
        <v>2022.12</v>
      </c>
      <c r="M560" s="195" t="s">
        <v>3820</v>
      </c>
      <c r="N560" s="205" t="s">
        <v>3821</v>
      </c>
      <c r="O560" s="205" t="s">
        <v>238</v>
      </c>
      <c r="P560" s="117"/>
      <c r="Q560" s="119" t="s">
        <v>3822</v>
      </c>
    </row>
    <row r="561" s="72" customFormat="1" ht="22.5" spans="1:17">
      <c r="A561" s="98">
        <f t="shared" si="11"/>
        <v>552</v>
      </c>
      <c r="B561" s="209" t="s">
        <v>21</v>
      </c>
      <c r="C561" s="209" t="s">
        <v>1562</v>
      </c>
      <c r="D561" s="209" t="s">
        <v>1562</v>
      </c>
      <c r="E561" s="195" t="s">
        <v>676</v>
      </c>
      <c r="F561" s="209" t="s">
        <v>70</v>
      </c>
      <c r="G561" s="195" t="s">
        <v>3305</v>
      </c>
      <c r="H561" s="195" t="s">
        <v>3823</v>
      </c>
      <c r="I561" s="206">
        <v>35</v>
      </c>
      <c r="J561" s="195" t="s">
        <v>27</v>
      </c>
      <c r="K561" s="205">
        <v>2022.03</v>
      </c>
      <c r="L561" s="205">
        <v>2022.12</v>
      </c>
      <c r="M561" s="195" t="s">
        <v>3824</v>
      </c>
      <c r="N561" s="205" t="s">
        <v>3825</v>
      </c>
      <c r="O561" s="205" t="s">
        <v>3826</v>
      </c>
      <c r="P561" s="117"/>
      <c r="Q561" s="119" t="s">
        <v>3827</v>
      </c>
    </row>
    <row r="562" s="72" customFormat="1" ht="22.5" spans="1:17">
      <c r="A562" s="98">
        <f t="shared" si="11"/>
        <v>553</v>
      </c>
      <c r="B562" s="209" t="s">
        <v>21</v>
      </c>
      <c r="C562" s="209" t="s">
        <v>1562</v>
      </c>
      <c r="D562" s="209" t="s">
        <v>1562</v>
      </c>
      <c r="E562" s="195" t="s">
        <v>3539</v>
      </c>
      <c r="F562" s="209" t="s">
        <v>70</v>
      </c>
      <c r="G562" s="195" t="s">
        <v>3828</v>
      </c>
      <c r="H562" s="195" t="s">
        <v>3829</v>
      </c>
      <c r="I562" s="206">
        <v>70</v>
      </c>
      <c r="J562" s="195" t="s">
        <v>27</v>
      </c>
      <c r="K562" s="205">
        <v>2022.03</v>
      </c>
      <c r="L562" s="205">
        <v>2022.12</v>
      </c>
      <c r="M562" s="195" t="s">
        <v>3830</v>
      </c>
      <c r="N562" s="205" t="s">
        <v>3831</v>
      </c>
      <c r="O562" s="205" t="s">
        <v>3731</v>
      </c>
      <c r="P562" s="117"/>
      <c r="Q562" s="119" t="s">
        <v>3832</v>
      </c>
    </row>
    <row r="563" s="73" customFormat="1" ht="22.5" spans="1:17">
      <c r="A563" s="149">
        <f t="shared" si="11"/>
        <v>554</v>
      </c>
      <c r="B563" s="215" t="s">
        <v>21</v>
      </c>
      <c r="C563" s="215" t="s">
        <v>899</v>
      </c>
      <c r="D563" s="215" t="s">
        <v>899</v>
      </c>
      <c r="E563" s="219" t="s">
        <v>498</v>
      </c>
      <c r="F563" s="215" t="s">
        <v>70</v>
      </c>
      <c r="G563" s="219" t="s">
        <v>3305</v>
      </c>
      <c r="H563" s="219" t="s">
        <v>3833</v>
      </c>
      <c r="I563" s="222">
        <v>12</v>
      </c>
      <c r="J563" s="219" t="s">
        <v>27</v>
      </c>
      <c r="K563" s="218">
        <v>2022.03</v>
      </c>
      <c r="L563" s="218">
        <v>2022.12</v>
      </c>
      <c r="M563" s="219" t="s">
        <v>3834</v>
      </c>
      <c r="N563" s="218" t="s">
        <v>3835</v>
      </c>
      <c r="O563" s="218" t="s">
        <v>3836</v>
      </c>
      <c r="P563" s="149"/>
      <c r="Q563" s="223" t="s">
        <v>3837</v>
      </c>
    </row>
    <row r="564" s="72" customFormat="1" ht="22.5" spans="1:17">
      <c r="A564" s="98">
        <f t="shared" si="11"/>
        <v>555</v>
      </c>
      <c r="B564" s="209" t="s">
        <v>21</v>
      </c>
      <c r="C564" s="209" t="s">
        <v>899</v>
      </c>
      <c r="D564" s="209" t="s">
        <v>899</v>
      </c>
      <c r="E564" s="195" t="s">
        <v>3838</v>
      </c>
      <c r="F564" s="209" t="s">
        <v>70</v>
      </c>
      <c r="G564" s="195" t="s">
        <v>1034</v>
      </c>
      <c r="H564" s="195" t="s">
        <v>3839</v>
      </c>
      <c r="I564" s="206">
        <v>15</v>
      </c>
      <c r="J564" s="195" t="s">
        <v>27</v>
      </c>
      <c r="K564" s="205">
        <v>2022.03</v>
      </c>
      <c r="L564" s="205">
        <v>2022.12</v>
      </c>
      <c r="M564" s="195" t="s">
        <v>3840</v>
      </c>
      <c r="N564" s="205" t="s">
        <v>3841</v>
      </c>
      <c r="O564" s="205" t="s">
        <v>3842</v>
      </c>
      <c r="P564" s="117"/>
      <c r="Q564" s="119" t="s">
        <v>3843</v>
      </c>
    </row>
    <row r="565" s="72" customFormat="1" ht="22.5" spans="1:17">
      <c r="A565" s="98">
        <f t="shared" si="11"/>
        <v>556</v>
      </c>
      <c r="B565" s="209" t="s">
        <v>21</v>
      </c>
      <c r="C565" s="209" t="s">
        <v>899</v>
      </c>
      <c r="D565" s="209" t="s">
        <v>899</v>
      </c>
      <c r="E565" s="195" t="s">
        <v>723</v>
      </c>
      <c r="F565" s="209" t="s">
        <v>70</v>
      </c>
      <c r="G565" s="195" t="s">
        <v>1034</v>
      </c>
      <c r="H565" s="195" t="s">
        <v>3844</v>
      </c>
      <c r="I565" s="206">
        <v>15</v>
      </c>
      <c r="J565" s="195" t="s">
        <v>27</v>
      </c>
      <c r="K565" s="205">
        <v>2022.03</v>
      </c>
      <c r="L565" s="205">
        <v>2022.12</v>
      </c>
      <c r="M565" s="195" t="s">
        <v>3845</v>
      </c>
      <c r="N565" s="205" t="s">
        <v>3846</v>
      </c>
      <c r="O565" s="205" t="s">
        <v>3726</v>
      </c>
      <c r="P565" s="117"/>
      <c r="Q565" s="119" t="s">
        <v>3847</v>
      </c>
    </row>
    <row r="566" s="72" customFormat="1" ht="22.5" spans="1:17">
      <c r="A566" s="98">
        <f t="shared" si="11"/>
        <v>557</v>
      </c>
      <c r="B566" s="209" t="s">
        <v>21</v>
      </c>
      <c r="C566" s="209" t="s">
        <v>899</v>
      </c>
      <c r="D566" s="209" t="s">
        <v>899</v>
      </c>
      <c r="E566" s="195" t="s">
        <v>3722</v>
      </c>
      <c r="F566" s="209" t="s">
        <v>70</v>
      </c>
      <c r="G566" s="195" t="s">
        <v>3305</v>
      </c>
      <c r="H566" s="195" t="s">
        <v>3848</v>
      </c>
      <c r="I566" s="206">
        <v>12</v>
      </c>
      <c r="J566" s="195" t="s">
        <v>27</v>
      </c>
      <c r="K566" s="205">
        <v>2022.03</v>
      </c>
      <c r="L566" s="205">
        <v>2022.12</v>
      </c>
      <c r="M566" s="195" t="s">
        <v>3849</v>
      </c>
      <c r="N566" s="205" t="s">
        <v>3528</v>
      </c>
      <c r="O566" s="205" t="s">
        <v>3850</v>
      </c>
      <c r="P566" s="117"/>
      <c r="Q566" s="119" t="s">
        <v>3851</v>
      </c>
    </row>
    <row r="567" s="72" customFormat="1" ht="33.75" spans="1:17">
      <c r="A567" s="98">
        <f t="shared" si="11"/>
        <v>558</v>
      </c>
      <c r="B567" s="209" t="s">
        <v>21</v>
      </c>
      <c r="C567" s="209" t="s">
        <v>899</v>
      </c>
      <c r="D567" s="209" t="s">
        <v>899</v>
      </c>
      <c r="E567" s="195" t="s">
        <v>194</v>
      </c>
      <c r="F567" s="209" t="s">
        <v>70</v>
      </c>
      <c r="G567" s="195" t="s">
        <v>1072</v>
      </c>
      <c r="H567" s="195" t="s">
        <v>3852</v>
      </c>
      <c r="I567" s="206">
        <v>15</v>
      </c>
      <c r="J567" s="195" t="s">
        <v>27</v>
      </c>
      <c r="K567" s="205">
        <v>2022.03</v>
      </c>
      <c r="L567" s="205">
        <v>2022.12</v>
      </c>
      <c r="M567" s="195" t="s">
        <v>3853</v>
      </c>
      <c r="N567" s="205" t="s">
        <v>3854</v>
      </c>
      <c r="O567" s="205" t="s">
        <v>3716</v>
      </c>
      <c r="P567" s="117"/>
      <c r="Q567" s="119" t="s">
        <v>3855</v>
      </c>
    </row>
    <row r="568" s="72" customFormat="1" ht="33.75" spans="1:17">
      <c r="A568" s="98">
        <f t="shared" si="11"/>
        <v>559</v>
      </c>
      <c r="B568" s="209" t="s">
        <v>21</v>
      </c>
      <c r="C568" s="209" t="s">
        <v>899</v>
      </c>
      <c r="D568" s="209" t="s">
        <v>899</v>
      </c>
      <c r="E568" s="195" t="s">
        <v>491</v>
      </c>
      <c r="F568" s="209" t="s">
        <v>70</v>
      </c>
      <c r="G568" s="195" t="s">
        <v>3305</v>
      </c>
      <c r="H568" s="195" t="s">
        <v>3856</v>
      </c>
      <c r="I568" s="206">
        <v>12</v>
      </c>
      <c r="J568" s="195" t="s">
        <v>27</v>
      </c>
      <c r="K568" s="205">
        <v>2022.03</v>
      </c>
      <c r="L568" s="205">
        <v>2022.12</v>
      </c>
      <c r="M568" s="195" t="s">
        <v>3857</v>
      </c>
      <c r="N568" s="205" t="s">
        <v>3858</v>
      </c>
      <c r="O568" s="205" t="s">
        <v>269</v>
      </c>
      <c r="P568" s="117"/>
      <c r="Q568" s="119" t="s">
        <v>3859</v>
      </c>
    </row>
    <row r="569" s="72" customFormat="1" ht="22.5" spans="1:17">
      <c r="A569" s="98">
        <f t="shared" si="11"/>
        <v>560</v>
      </c>
      <c r="B569" s="209" t="s">
        <v>21</v>
      </c>
      <c r="C569" s="209" t="s">
        <v>899</v>
      </c>
      <c r="D569" s="209" t="s">
        <v>899</v>
      </c>
      <c r="E569" s="195" t="s">
        <v>495</v>
      </c>
      <c r="F569" s="209" t="s">
        <v>70</v>
      </c>
      <c r="G569" s="195" t="s">
        <v>3305</v>
      </c>
      <c r="H569" s="195" t="s">
        <v>3860</v>
      </c>
      <c r="I569" s="206">
        <v>12</v>
      </c>
      <c r="J569" s="195" t="s">
        <v>27</v>
      </c>
      <c r="K569" s="205">
        <v>2022.03</v>
      </c>
      <c r="L569" s="205">
        <v>2022.12</v>
      </c>
      <c r="M569" s="195" t="s">
        <v>3861</v>
      </c>
      <c r="N569" s="205" t="s">
        <v>3862</v>
      </c>
      <c r="O569" s="205" t="s">
        <v>3863</v>
      </c>
      <c r="P569" s="117"/>
      <c r="Q569" s="119" t="s">
        <v>3864</v>
      </c>
    </row>
    <row r="570" s="72" customFormat="1" ht="22.5" spans="1:17">
      <c r="A570" s="98">
        <f t="shared" si="11"/>
        <v>561</v>
      </c>
      <c r="B570" s="209" t="s">
        <v>21</v>
      </c>
      <c r="C570" s="209" t="s">
        <v>1046</v>
      </c>
      <c r="D570" s="209" t="s">
        <v>1046</v>
      </c>
      <c r="E570" s="195" t="s">
        <v>2267</v>
      </c>
      <c r="F570" s="209" t="s">
        <v>70</v>
      </c>
      <c r="G570" s="195" t="s">
        <v>1034</v>
      </c>
      <c r="H570" s="195" t="s">
        <v>3865</v>
      </c>
      <c r="I570" s="206">
        <v>12</v>
      </c>
      <c r="J570" s="195" t="s">
        <v>27</v>
      </c>
      <c r="K570" s="205">
        <v>2022.03</v>
      </c>
      <c r="L570" s="205">
        <v>2022.12</v>
      </c>
      <c r="M570" s="195" t="s">
        <v>3866</v>
      </c>
      <c r="N570" s="205" t="s">
        <v>3867</v>
      </c>
      <c r="O570" s="205" t="s">
        <v>3778</v>
      </c>
      <c r="P570" s="117"/>
      <c r="Q570" s="119" t="s">
        <v>3868</v>
      </c>
    </row>
    <row r="571" s="72" customFormat="1" ht="45" spans="1:17">
      <c r="A571" s="98">
        <f t="shared" si="11"/>
        <v>562</v>
      </c>
      <c r="B571" s="209" t="s">
        <v>21</v>
      </c>
      <c r="C571" s="209" t="s">
        <v>1046</v>
      </c>
      <c r="D571" s="209" t="s">
        <v>1046</v>
      </c>
      <c r="E571" s="195" t="s">
        <v>803</v>
      </c>
      <c r="F571" s="209" t="s">
        <v>70</v>
      </c>
      <c r="G571" s="195" t="s">
        <v>1034</v>
      </c>
      <c r="H571" s="195" t="s">
        <v>3869</v>
      </c>
      <c r="I571" s="206">
        <v>15</v>
      </c>
      <c r="J571" s="195" t="s">
        <v>27</v>
      </c>
      <c r="K571" s="205">
        <v>2022.03</v>
      </c>
      <c r="L571" s="205">
        <v>2022.12</v>
      </c>
      <c r="M571" s="195" t="s">
        <v>3870</v>
      </c>
      <c r="N571" s="205" t="s">
        <v>2752</v>
      </c>
      <c r="O571" s="205" t="s">
        <v>3842</v>
      </c>
      <c r="P571" s="117"/>
      <c r="Q571" s="119" t="s">
        <v>3871</v>
      </c>
    </row>
    <row r="572" s="72" customFormat="1" ht="33.75" spans="1:17">
      <c r="A572" s="98">
        <f t="shared" si="11"/>
        <v>563</v>
      </c>
      <c r="B572" s="209" t="s">
        <v>21</v>
      </c>
      <c r="C572" s="209" t="s">
        <v>1046</v>
      </c>
      <c r="D572" s="209" t="s">
        <v>1046</v>
      </c>
      <c r="E572" s="195" t="s">
        <v>3084</v>
      </c>
      <c r="F572" s="209" t="s">
        <v>70</v>
      </c>
      <c r="G572" s="195" t="s">
        <v>1034</v>
      </c>
      <c r="H572" s="195" t="s">
        <v>3872</v>
      </c>
      <c r="I572" s="206">
        <v>12</v>
      </c>
      <c r="J572" s="195" t="s">
        <v>27</v>
      </c>
      <c r="K572" s="205">
        <v>2022.03</v>
      </c>
      <c r="L572" s="205">
        <v>2022.12</v>
      </c>
      <c r="M572" s="195" t="s">
        <v>3873</v>
      </c>
      <c r="N572" s="205" t="s">
        <v>3874</v>
      </c>
      <c r="O572" s="205" t="s">
        <v>3087</v>
      </c>
      <c r="P572" s="117"/>
      <c r="Q572" s="119" t="s">
        <v>3875</v>
      </c>
    </row>
    <row r="573" s="72" customFormat="1" ht="33.75" spans="1:17">
      <c r="A573" s="98">
        <f t="shared" si="11"/>
        <v>564</v>
      </c>
      <c r="B573" s="209" t="s">
        <v>21</v>
      </c>
      <c r="C573" s="209" t="s">
        <v>1046</v>
      </c>
      <c r="D573" s="209" t="s">
        <v>1046</v>
      </c>
      <c r="E573" s="195" t="s">
        <v>3876</v>
      </c>
      <c r="F573" s="209" t="s">
        <v>70</v>
      </c>
      <c r="G573" s="195" t="s">
        <v>1034</v>
      </c>
      <c r="H573" s="195" t="s">
        <v>3877</v>
      </c>
      <c r="I573" s="206">
        <v>13</v>
      </c>
      <c r="J573" s="195" t="s">
        <v>27</v>
      </c>
      <c r="K573" s="205">
        <v>2022.03</v>
      </c>
      <c r="L573" s="205">
        <v>2022.12</v>
      </c>
      <c r="M573" s="195" t="s">
        <v>3878</v>
      </c>
      <c r="N573" s="205" t="s">
        <v>3879</v>
      </c>
      <c r="O573" s="205" t="s">
        <v>317</v>
      </c>
      <c r="P573" s="117"/>
      <c r="Q573" s="119" t="s">
        <v>3880</v>
      </c>
    </row>
    <row r="574" s="72" customFormat="1" ht="22.5" spans="1:17">
      <c r="A574" s="98">
        <f t="shared" si="11"/>
        <v>565</v>
      </c>
      <c r="B574" s="209" t="s">
        <v>21</v>
      </c>
      <c r="C574" s="209" t="s">
        <v>1046</v>
      </c>
      <c r="D574" s="209" t="s">
        <v>1046</v>
      </c>
      <c r="E574" s="195" t="s">
        <v>3077</v>
      </c>
      <c r="F574" s="209" t="s">
        <v>70</v>
      </c>
      <c r="G574" s="195" t="s">
        <v>1072</v>
      </c>
      <c r="H574" s="195" t="s">
        <v>3881</v>
      </c>
      <c r="I574" s="206">
        <v>16.3</v>
      </c>
      <c r="J574" s="195" t="s">
        <v>27</v>
      </c>
      <c r="K574" s="205">
        <v>2022.03</v>
      </c>
      <c r="L574" s="205">
        <v>2022.12</v>
      </c>
      <c r="M574" s="195" t="s">
        <v>3882</v>
      </c>
      <c r="N574" s="205" t="s">
        <v>3883</v>
      </c>
      <c r="O574" s="205" t="s">
        <v>3760</v>
      </c>
      <c r="P574" s="117"/>
      <c r="Q574" s="119" t="s">
        <v>3884</v>
      </c>
    </row>
    <row r="575" s="72" customFormat="1" ht="33.75" spans="1:17">
      <c r="A575" s="98">
        <f t="shared" si="11"/>
        <v>566</v>
      </c>
      <c r="B575" s="209" t="s">
        <v>21</v>
      </c>
      <c r="C575" s="209" t="s">
        <v>1046</v>
      </c>
      <c r="D575" s="209" t="s">
        <v>1046</v>
      </c>
      <c r="E575" s="195" t="s">
        <v>3885</v>
      </c>
      <c r="F575" s="209" t="s">
        <v>70</v>
      </c>
      <c r="G575" s="195" t="s">
        <v>1072</v>
      </c>
      <c r="H575" s="195" t="s">
        <v>3886</v>
      </c>
      <c r="I575" s="206">
        <v>12</v>
      </c>
      <c r="J575" s="195" t="s">
        <v>27</v>
      </c>
      <c r="K575" s="205">
        <v>2022.03</v>
      </c>
      <c r="L575" s="205">
        <v>2022.12</v>
      </c>
      <c r="M575" s="195" t="s">
        <v>3887</v>
      </c>
      <c r="N575" s="205" t="s">
        <v>3888</v>
      </c>
      <c r="O575" s="205" t="s">
        <v>3889</v>
      </c>
      <c r="P575" s="117"/>
      <c r="Q575" s="119" t="s">
        <v>3890</v>
      </c>
    </row>
    <row r="576" s="72" customFormat="1" ht="22.5" spans="1:17">
      <c r="A576" s="98">
        <f t="shared" si="11"/>
        <v>567</v>
      </c>
      <c r="B576" s="209" t="s">
        <v>21</v>
      </c>
      <c r="C576" s="209" t="s">
        <v>905</v>
      </c>
      <c r="D576" s="209" t="s">
        <v>905</v>
      </c>
      <c r="E576" s="195" t="s">
        <v>782</v>
      </c>
      <c r="F576" s="209" t="s">
        <v>70</v>
      </c>
      <c r="G576" s="195" t="s">
        <v>1034</v>
      </c>
      <c r="H576" s="195" t="s">
        <v>3891</v>
      </c>
      <c r="I576" s="206">
        <v>20</v>
      </c>
      <c r="J576" s="195" t="s">
        <v>27</v>
      </c>
      <c r="K576" s="205">
        <v>2022.03</v>
      </c>
      <c r="L576" s="205">
        <v>2022.12</v>
      </c>
      <c r="M576" s="195" t="s">
        <v>3379</v>
      </c>
      <c r="N576" s="205" t="s">
        <v>3892</v>
      </c>
      <c r="O576" s="205" t="s">
        <v>980</v>
      </c>
      <c r="P576" s="117"/>
      <c r="Q576" s="119" t="s">
        <v>3893</v>
      </c>
    </row>
    <row r="577" s="72" customFormat="1" ht="22.5" spans="1:17">
      <c r="A577" s="98">
        <f t="shared" si="11"/>
        <v>568</v>
      </c>
      <c r="B577" s="209" t="s">
        <v>21</v>
      </c>
      <c r="C577" s="209" t="s">
        <v>905</v>
      </c>
      <c r="D577" s="209" t="s">
        <v>905</v>
      </c>
      <c r="E577" s="195" t="s">
        <v>794</v>
      </c>
      <c r="F577" s="209" t="s">
        <v>70</v>
      </c>
      <c r="G577" s="195" t="s">
        <v>1072</v>
      </c>
      <c r="H577" s="195" t="s">
        <v>3894</v>
      </c>
      <c r="I577" s="206">
        <v>20</v>
      </c>
      <c r="J577" s="195" t="s">
        <v>27</v>
      </c>
      <c r="K577" s="205">
        <v>2022.03</v>
      </c>
      <c r="L577" s="205">
        <v>2022.12</v>
      </c>
      <c r="M577" s="195" t="s">
        <v>3895</v>
      </c>
      <c r="N577" s="205" t="s">
        <v>3896</v>
      </c>
      <c r="O577" s="205" t="s">
        <v>3376</v>
      </c>
      <c r="P577" s="117"/>
      <c r="Q577" s="119" t="s">
        <v>3897</v>
      </c>
    </row>
    <row r="578" s="72" customFormat="1" ht="22.5" spans="1:17">
      <c r="A578" s="98">
        <f t="shared" si="11"/>
        <v>569</v>
      </c>
      <c r="B578" s="209" t="s">
        <v>21</v>
      </c>
      <c r="C578" s="209" t="s">
        <v>905</v>
      </c>
      <c r="D578" s="209" t="s">
        <v>905</v>
      </c>
      <c r="E578" s="195" t="s">
        <v>794</v>
      </c>
      <c r="F578" s="209" t="s">
        <v>70</v>
      </c>
      <c r="G578" s="195" t="s">
        <v>1072</v>
      </c>
      <c r="H578" s="195" t="s">
        <v>3898</v>
      </c>
      <c r="I578" s="206">
        <v>30</v>
      </c>
      <c r="J578" s="195" t="s">
        <v>27</v>
      </c>
      <c r="K578" s="205">
        <v>2022.03</v>
      </c>
      <c r="L578" s="205">
        <v>2022.12</v>
      </c>
      <c r="M578" s="195" t="s">
        <v>3895</v>
      </c>
      <c r="N578" s="205" t="s">
        <v>3899</v>
      </c>
      <c r="O578" s="205" t="s">
        <v>3900</v>
      </c>
      <c r="P578" s="117"/>
      <c r="Q578" s="119" t="s">
        <v>3901</v>
      </c>
    </row>
    <row r="579" s="72" customFormat="1" ht="22.5" spans="1:17">
      <c r="A579" s="98">
        <f t="shared" si="11"/>
        <v>570</v>
      </c>
      <c r="B579" s="209" t="s">
        <v>21</v>
      </c>
      <c r="C579" s="209" t="s">
        <v>1053</v>
      </c>
      <c r="D579" s="209" t="s">
        <v>1053</v>
      </c>
      <c r="E579" s="195" t="s">
        <v>698</v>
      </c>
      <c r="F579" s="209" t="s">
        <v>70</v>
      </c>
      <c r="G579" s="195" t="s">
        <v>1034</v>
      </c>
      <c r="H579" s="195" t="s">
        <v>3902</v>
      </c>
      <c r="I579" s="206">
        <v>10</v>
      </c>
      <c r="J579" s="195" t="s">
        <v>27</v>
      </c>
      <c r="K579" s="205">
        <v>2022.03</v>
      </c>
      <c r="L579" s="205">
        <v>2022.12</v>
      </c>
      <c r="M579" s="195" t="s">
        <v>3903</v>
      </c>
      <c r="N579" s="205" t="s">
        <v>3904</v>
      </c>
      <c r="O579" s="205" t="s">
        <v>3436</v>
      </c>
      <c r="P579" s="117"/>
      <c r="Q579" s="119" t="s">
        <v>3905</v>
      </c>
    </row>
    <row r="580" s="72" customFormat="1" ht="22.5" spans="1:17">
      <c r="A580" s="98">
        <f t="shared" si="11"/>
        <v>571</v>
      </c>
      <c r="B580" s="209" t="s">
        <v>21</v>
      </c>
      <c r="C580" s="209" t="s">
        <v>880</v>
      </c>
      <c r="D580" s="209" t="s">
        <v>880</v>
      </c>
      <c r="E580" s="195" t="s">
        <v>3906</v>
      </c>
      <c r="F580" s="209" t="s">
        <v>70</v>
      </c>
      <c r="G580" s="195" t="s">
        <v>1072</v>
      </c>
      <c r="H580" s="195" t="s">
        <v>3907</v>
      </c>
      <c r="I580" s="206">
        <v>5</v>
      </c>
      <c r="J580" s="195" t="s">
        <v>27</v>
      </c>
      <c r="K580" s="205">
        <v>2022.03</v>
      </c>
      <c r="L580" s="205">
        <v>2022.12</v>
      </c>
      <c r="M580" s="195" t="s">
        <v>3908</v>
      </c>
      <c r="N580" s="205" t="s">
        <v>3909</v>
      </c>
      <c r="O580" s="205" t="s">
        <v>3910</v>
      </c>
      <c r="P580" s="117"/>
      <c r="Q580" s="119" t="s">
        <v>3911</v>
      </c>
    </row>
    <row r="581" s="72" customFormat="1" ht="22.5" spans="1:17">
      <c r="A581" s="98">
        <f t="shared" si="11"/>
        <v>572</v>
      </c>
      <c r="B581" s="209" t="s">
        <v>21</v>
      </c>
      <c r="C581" s="209" t="s">
        <v>880</v>
      </c>
      <c r="D581" s="209" t="s">
        <v>880</v>
      </c>
      <c r="E581" s="195" t="s">
        <v>977</v>
      </c>
      <c r="F581" s="209" t="s">
        <v>70</v>
      </c>
      <c r="G581" s="195" t="s">
        <v>3305</v>
      </c>
      <c r="H581" s="195" t="s">
        <v>3305</v>
      </c>
      <c r="I581" s="206">
        <v>10</v>
      </c>
      <c r="J581" s="195" t="s">
        <v>27</v>
      </c>
      <c r="K581" s="205">
        <v>2022.03</v>
      </c>
      <c r="L581" s="205">
        <v>2022.12</v>
      </c>
      <c r="M581" s="195" t="s">
        <v>3912</v>
      </c>
      <c r="N581" s="205" t="s">
        <v>3913</v>
      </c>
      <c r="O581" s="205" t="s">
        <v>1203</v>
      </c>
      <c r="P581" s="117"/>
      <c r="Q581" s="119" t="s">
        <v>3914</v>
      </c>
    </row>
    <row r="582" s="72" customFormat="1" ht="22.5" spans="1:17">
      <c r="A582" s="98">
        <f t="shared" si="11"/>
        <v>573</v>
      </c>
      <c r="B582" s="209" t="s">
        <v>21</v>
      </c>
      <c r="C582" s="209" t="s">
        <v>880</v>
      </c>
      <c r="D582" s="209" t="s">
        <v>880</v>
      </c>
      <c r="E582" s="195" t="s">
        <v>2723</v>
      </c>
      <c r="F582" s="209" t="s">
        <v>70</v>
      </c>
      <c r="G582" s="195" t="s">
        <v>1072</v>
      </c>
      <c r="H582" s="195" t="s">
        <v>3915</v>
      </c>
      <c r="I582" s="206">
        <v>10</v>
      </c>
      <c r="J582" s="195" t="s">
        <v>27</v>
      </c>
      <c r="K582" s="205">
        <v>2022.03</v>
      </c>
      <c r="L582" s="205">
        <v>2022.12</v>
      </c>
      <c r="M582" s="195" t="s">
        <v>3916</v>
      </c>
      <c r="N582" s="205" t="s">
        <v>1197</v>
      </c>
      <c r="O582" s="205" t="s">
        <v>3917</v>
      </c>
      <c r="P582" s="117"/>
      <c r="Q582" s="119" t="s">
        <v>3918</v>
      </c>
    </row>
    <row r="583" s="72" customFormat="1" ht="22.5" spans="1:17">
      <c r="A583" s="98">
        <f t="shared" si="11"/>
        <v>574</v>
      </c>
      <c r="B583" s="209" t="s">
        <v>21</v>
      </c>
      <c r="C583" s="209" t="s">
        <v>880</v>
      </c>
      <c r="D583" s="209" t="s">
        <v>880</v>
      </c>
      <c r="E583" s="195" t="s">
        <v>3919</v>
      </c>
      <c r="F583" s="209" t="s">
        <v>70</v>
      </c>
      <c r="G583" s="195" t="s">
        <v>3920</v>
      </c>
      <c r="H583" s="195" t="s">
        <v>3921</v>
      </c>
      <c r="I583" s="206">
        <v>10</v>
      </c>
      <c r="J583" s="195" t="s">
        <v>27</v>
      </c>
      <c r="K583" s="205">
        <v>2022.03</v>
      </c>
      <c r="L583" s="205">
        <v>2022.12</v>
      </c>
      <c r="M583" s="195" t="s">
        <v>3922</v>
      </c>
      <c r="N583" s="205" t="s">
        <v>3923</v>
      </c>
      <c r="O583" s="205" t="s">
        <v>3924</v>
      </c>
      <c r="P583" s="117"/>
      <c r="Q583" s="119" t="s">
        <v>3925</v>
      </c>
    </row>
    <row r="584" s="72" customFormat="1" ht="22.5" spans="1:17">
      <c r="A584" s="98">
        <f t="shared" si="11"/>
        <v>575</v>
      </c>
      <c r="B584" s="209" t="s">
        <v>21</v>
      </c>
      <c r="C584" s="209" t="s">
        <v>1059</v>
      </c>
      <c r="D584" s="209" t="s">
        <v>1059</v>
      </c>
      <c r="E584" s="195" t="s">
        <v>264</v>
      </c>
      <c r="F584" s="209" t="s">
        <v>70</v>
      </c>
      <c r="G584" s="195" t="s">
        <v>1072</v>
      </c>
      <c r="H584" s="195" t="s">
        <v>3926</v>
      </c>
      <c r="I584" s="206">
        <v>5</v>
      </c>
      <c r="J584" s="195" t="s">
        <v>27</v>
      </c>
      <c r="K584" s="205">
        <v>2022.03</v>
      </c>
      <c r="L584" s="205">
        <v>2022.12</v>
      </c>
      <c r="M584" s="195" t="s">
        <v>3927</v>
      </c>
      <c r="N584" s="205" t="s">
        <v>3768</v>
      </c>
      <c r="O584" s="205" t="s">
        <v>3928</v>
      </c>
      <c r="P584" s="117"/>
      <c r="Q584" s="119" t="s">
        <v>3929</v>
      </c>
    </row>
    <row r="585" s="72" customFormat="1" ht="22.5" spans="1:17">
      <c r="A585" s="98">
        <f t="shared" si="11"/>
        <v>576</v>
      </c>
      <c r="B585" s="209" t="s">
        <v>21</v>
      </c>
      <c r="C585" s="209" t="s">
        <v>1059</v>
      </c>
      <c r="D585" s="209" t="s">
        <v>1059</v>
      </c>
      <c r="E585" s="195" t="s">
        <v>3930</v>
      </c>
      <c r="F585" s="209" t="s">
        <v>70</v>
      </c>
      <c r="G585" s="195" t="s">
        <v>1034</v>
      </c>
      <c r="H585" s="195" t="s">
        <v>3383</v>
      </c>
      <c r="I585" s="206">
        <v>10</v>
      </c>
      <c r="J585" s="195" t="s">
        <v>27</v>
      </c>
      <c r="K585" s="205">
        <v>2022.03</v>
      </c>
      <c r="L585" s="205">
        <v>2022.12</v>
      </c>
      <c r="M585" s="195" t="s">
        <v>3931</v>
      </c>
      <c r="N585" s="205" t="s">
        <v>3932</v>
      </c>
      <c r="O585" s="205" t="s">
        <v>3933</v>
      </c>
      <c r="P585" s="117"/>
      <c r="Q585" s="119" t="s">
        <v>3934</v>
      </c>
    </row>
    <row r="586" s="72" customFormat="1" ht="22.5" spans="1:17">
      <c r="A586" s="98">
        <f t="shared" si="11"/>
        <v>577</v>
      </c>
      <c r="B586" s="209" t="s">
        <v>21</v>
      </c>
      <c r="C586" s="209" t="s">
        <v>928</v>
      </c>
      <c r="D586" s="209" t="s">
        <v>928</v>
      </c>
      <c r="E586" s="195" t="s">
        <v>558</v>
      </c>
      <c r="F586" s="209" t="s">
        <v>70</v>
      </c>
      <c r="G586" s="195" t="s">
        <v>1072</v>
      </c>
      <c r="H586" s="195" t="s">
        <v>3935</v>
      </c>
      <c r="I586" s="206">
        <v>5</v>
      </c>
      <c r="J586" s="195" t="s">
        <v>27</v>
      </c>
      <c r="K586" s="205">
        <v>2022.03</v>
      </c>
      <c r="L586" s="205">
        <v>2022.12</v>
      </c>
      <c r="M586" s="195" t="s">
        <v>3936</v>
      </c>
      <c r="N586" s="205" t="s">
        <v>3773</v>
      </c>
      <c r="O586" s="205" t="s">
        <v>3937</v>
      </c>
      <c r="P586" s="117"/>
      <c r="Q586" s="119" t="s">
        <v>3938</v>
      </c>
    </row>
    <row r="587" s="72" customFormat="1" ht="22.5" spans="1:17">
      <c r="A587" s="98">
        <f t="shared" si="11"/>
        <v>578</v>
      </c>
      <c r="B587" s="209" t="s">
        <v>21</v>
      </c>
      <c r="C587" s="209" t="s">
        <v>928</v>
      </c>
      <c r="D587" s="209" t="s">
        <v>928</v>
      </c>
      <c r="E587" s="195" t="s">
        <v>518</v>
      </c>
      <c r="F587" s="209" t="s">
        <v>70</v>
      </c>
      <c r="G587" s="195" t="s">
        <v>1034</v>
      </c>
      <c r="H587" s="195" t="s">
        <v>3383</v>
      </c>
      <c r="I587" s="206">
        <v>10</v>
      </c>
      <c r="J587" s="195" t="s">
        <v>27</v>
      </c>
      <c r="K587" s="205">
        <v>2022.03</v>
      </c>
      <c r="L587" s="205">
        <v>2022.12</v>
      </c>
      <c r="M587" s="195" t="s">
        <v>3939</v>
      </c>
      <c r="N587" s="205" t="s">
        <v>2773</v>
      </c>
      <c r="O587" s="205" t="s">
        <v>2774</v>
      </c>
      <c r="P587" s="117"/>
      <c r="Q587" s="119" t="s">
        <v>3940</v>
      </c>
    </row>
    <row r="588" s="72" customFormat="1" ht="22.5" spans="1:17">
      <c r="A588" s="98">
        <f t="shared" si="11"/>
        <v>579</v>
      </c>
      <c r="B588" s="209" t="s">
        <v>21</v>
      </c>
      <c r="C588" s="209" t="s">
        <v>928</v>
      </c>
      <c r="D588" s="209" t="s">
        <v>928</v>
      </c>
      <c r="E588" s="195" t="s">
        <v>207</v>
      </c>
      <c r="F588" s="209" t="s">
        <v>70</v>
      </c>
      <c r="G588" s="195" t="s">
        <v>1034</v>
      </c>
      <c r="H588" s="195" t="s">
        <v>3383</v>
      </c>
      <c r="I588" s="206">
        <v>10</v>
      </c>
      <c r="J588" s="195" t="s">
        <v>27</v>
      </c>
      <c r="K588" s="205">
        <v>2022.03</v>
      </c>
      <c r="L588" s="205">
        <v>2022.12</v>
      </c>
      <c r="M588" s="195" t="s">
        <v>3941</v>
      </c>
      <c r="N588" s="205" t="s">
        <v>3942</v>
      </c>
      <c r="O588" s="205" t="s">
        <v>1333</v>
      </c>
      <c r="P588" s="117"/>
      <c r="Q588" s="119" t="s">
        <v>3943</v>
      </c>
    </row>
    <row r="589" s="72" customFormat="1" ht="22.5" spans="1:17">
      <c r="A589" s="98">
        <f t="shared" si="11"/>
        <v>580</v>
      </c>
      <c r="B589" s="209" t="s">
        <v>21</v>
      </c>
      <c r="C589" s="209" t="s">
        <v>1046</v>
      </c>
      <c r="D589" s="209" t="s">
        <v>1046</v>
      </c>
      <c r="E589" s="195" t="s">
        <v>1047</v>
      </c>
      <c r="F589" s="209" t="s">
        <v>70</v>
      </c>
      <c r="G589" s="195" t="s">
        <v>1034</v>
      </c>
      <c r="H589" s="195" t="s">
        <v>3383</v>
      </c>
      <c r="I589" s="206">
        <v>5</v>
      </c>
      <c r="J589" s="195" t="s">
        <v>27</v>
      </c>
      <c r="K589" s="205">
        <v>2022.03</v>
      </c>
      <c r="L589" s="205">
        <v>2022.12</v>
      </c>
      <c r="M589" s="195" t="s">
        <v>3944</v>
      </c>
      <c r="N589" s="205" t="s">
        <v>3945</v>
      </c>
      <c r="O589" s="205" t="s">
        <v>439</v>
      </c>
      <c r="P589" s="117"/>
      <c r="Q589" s="119" t="s">
        <v>3946</v>
      </c>
    </row>
    <row r="590" s="72" customFormat="1" ht="22.5" spans="1:17">
      <c r="A590" s="98">
        <f t="shared" si="11"/>
        <v>581</v>
      </c>
      <c r="B590" s="209" t="s">
        <v>21</v>
      </c>
      <c r="C590" s="209" t="s">
        <v>966</v>
      </c>
      <c r="D590" s="209" t="s">
        <v>966</v>
      </c>
      <c r="E590" s="195" t="s">
        <v>2373</v>
      </c>
      <c r="F590" s="209" t="s">
        <v>70</v>
      </c>
      <c r="G590" s="195" t="s">
        <v>1034</v>
      </c>
      <c r="H590" s="195" t="s">
        <v>3383</v>
      </c>
      <c r="I590" s="206">
        <v>10</v>
      </c>
      <c r="J590" s="195" t="s">
        <v>27</v>
      </c>
      <c r="K590" s="205">
        <v>2022.03</v>
      </c>
      <c r="L590" s="205">
        <v>2022.12</v>
      </c>
      <c r="M590" s="195" t="s">
        <v>3379</v>
      </c>
      <c r="N590" s="205" t="s">
        <v>3947</v>
      </c>
      <c r="O590" s="205" t="s">
        <v>3948</v>
      </c>
      <c r="P590" s="117"/>
      <c r="Q590" s="119" t="s">
        <v>3949</v>
      </c>
    </row>
    <row r="591" s="72" customFormat="1" ht="22.5" spans="1:17">
      <c r="A591" s="98">
        <f t="shared" si="11"/>
        <v>582</v>
      </c>
      <c r="B591" s="209" t="s">
        <v>21</v>
      </c>
      <c r="C591" s="209" t="s">
        <v>1112</v>
      </c>
      <c r="D591" s="209" t="s">
        <v>1112</v>
      </c>
      <c r="E591" s="195" t="s">
        <v>3950</v>
      </c>
      <c r="F591" s="209" t="s">
        <v>70</v>
      </c>
      <c r="G591" s="195" t="s">
        <v>1034</v>
      </c>
      <c r="H591" s="195" t="s">
        <v>3951</v>
      </c>
      <c r="I591" s="206">
        <v>15</v>
      </c>
      <c r="J591" s="195" t="s">
        <v>27</v>
      </c>
      <c r="K591" s="205">
        <v>2022.03</v>
      </c>
      <c r="L591" s="205">
        <v>2022.12</v>
      </c>
      <c r="M591" s="195" t="s">
        <v>3952</v>
      </c>
      <c r="N591" s="205" t="s">
        <v>3953</v>
      </c>
      <c r="O591" s="205" t="s">
        <v>3954</v>
      </c>
      <c r="P591" s="117"/>
      <c r="Q591" s="119" t="s">
        <v>3955</v>
      </c>
    </row>
    <row r="592" s="72" customFormat="1" ht="22.5" spans="1:17">
      <c r="A592" s="98">
        <f t="shared" si="11"/>
        <v>583</v>
      </c>
      <c r="B592" s="209" t="s">
        <v>21</v>
      </c>
      <c r="C592" s="209" t="s">
        <v>1016</v>
      </c>
      <c r="D592" s="209" t="s">
        <v>1016</v>
      </c>
      <c r="E592" s="195" t="s">
        <v>830</v>
      </c>
      <c r="F592" s="209" t="s">
        <v>70</v>
      </c>
      <c r="G592" s="195" t="s">
        <v>1034</v>
      </c>
      <c r="H592" s="195" t="s">
        <v>3956</v>
      </c>
      <c r="I592" s="206">
        <v>10</v>
      </c>
      <c r="J592" s="195" t="s">
        <v>27</v>
      </c>
      <c r="K592" s="205">
        <v>2022.03</v>
      </c>
      <c r="L592" s="205">
        <v>2022.12</v>
      </c>
      <c r="M592" s="195" t="s">
        <v>3375</v>
      </c>
      <c r="N592" s="205" t="s">
        <v>3376</v>
      </c>
      <c r="O592" s="205" t="s">
        <v>3376</v>
      </c>
      <c r="P592" s="117"/>
      <c r="Q592" s="119" t="s">
        <v>3957</v>
      </c>
    </row>
    <row r="593" s="72" customFormat="1" ht="22.5" spans="1:17">
      <c r="A593" s="98">
        <f t="shared" si="11"/>
        <v>584</v>
      </c>
      <c r="B593" s="209" t="s">
        <v>21</v>
      </c>
      <c r="C593" s="209" t="s">
        <v>1016</v>
      </c>
      <c r="D593" s="209" t="s">
        <v>1016</v>
      </c>
      <c r="E593" s="195" t="s">
        <v>610</v>
      </c>
      <c r="F593" s="209" t="s">
        <v>70</v>
      </c>
      <c r="G593" s="195" t="s">
        <v>1034</v>
      </c>
      <c r="H593" s="195" t="s">
        <v>3958</v>
      </c>
      <c r="I593" s="206">
        <v>20</v>
      </c>
      <c r="J593" s="195" t="s">
        <v>27</v>
      </c>
      <c r="K593" s="205">
        <v>2022.03</v>
      </c>
      <c r="L593" s="205">
        <v>2022.12</v>
      </c>
      <c r="M593" s="195" t="s">
        <v>3959</v>
      </c>
      <c r="N593" s="205" t="s">
        <v>3960</v>
      </c>
      <c r="O593" s="205" t="s">
        <v>3340</v>
      </c>
      <c r="P593" s="117"/>
      <c r="Q593" s="119" t="s">
        <v>3961</v>
      </c>
    </row>
  </sheetData>
  <autoFilter ref="A2:Q593">
    <extLst/>
  </autoFilter>
  <mergeCells count="1">
    <mergeCell ref="A1:P1"/>
  </mergeCells>
  <pageMargins left="0.0784722222222222" right="0.118055555555556" top="1" bottom="0.472222222222222" header="0.5" footer="0.5"/>
  <pageSetup paperSize="9" scale="85" orientation="landscape"/>
  <headerFooter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selection activeCell="K15" sqref="K15"/>
    </sheetView>
  </sheetViews>
  <sheetFormatPr defaultColWidth="9" defaultRowHeight="13.5"/>
  <cols>
    <col min="1" max="1" width="4.775" style="1" customWidth="1"/>
    <col min="2" max="4" width="8.775" style="6" customWidth="1"/>
    <col min="5" max="5" width="9.25833333333333" style="7" customWidth="1"/>
    <col min="6" max="6" width="6.44166666666667" style="6" customWidth="1"/>
    <col min="7" max="7" width="11.225" style="8" customWidth="1"/>
    <col min="8" max="8" width="18.3083333333333" style="9" customWidth="1"/>
    <col min="9" max="9" width="8.775" style="6" customWidth="1"/>
    <col min="10" max="10" width="8.775" style="7" customWidth="1"/>
    <col min="11" max="12" width="9.775" style="10" customWidth="1"/>
    <col min="13" max="13" width="19.8916666666667" style="8" customWidth="1"/>
    <col min="14" max="14" width="11" style="7" customWidth="1"/>
    <col min="15" max="15" width="10.1083333333333" style="7" customWidth="1"/>
    <col min="16" max="16" width="8.89166666666667" style="1" customWidth="1"/>
    <col min="17" max="17" width="17.775" style="11" hidden="1" customWidth="1"/>
    <col min="18" max="16384" width="9" style="1"/>
  </cols>
  <sheetData>
    <row r="1" s="1" customFormat="1" ht="32" customHeight="1" spans="1:17">
      <c r="A1" s="12" t="s">
        <v>3962</v>
      </c>
      <c r="B1" s="13"/>
      <c r="C1" s="13"/>
      <c r="D1" s="13"/>
      <c r="E1" s="14"/>
      <c r="F1" s="13"/>
      <c r="G1" s="14"/>
      <c r="H1" s="14"/>
      <c r="I1" s="42"/>
      <c r="J1" s="13"/>
      <c r="K1" s="43"/>
      <c r="L1" s="43"/>
      <c r="M1" s="14"/>
      <c r="N1" s="13"/>
      <c r="O1" s="13"/>
      <c r="P1" s="12"/>
      <c r="Q1" s="11"/>
    </row>
    <row r="2" s="2" customFormat="1" ht="36" customHeight="1" spans="1:17">
      <c r="A2" s="15" t="s">
        <v>1</v>
      </c>
      <c r="B2" s="16" t="s">
        <v>172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44" t="s">
        <v>9</v>
      </c>
      <c r="J2" s="17" t="s">
        <v>10</v>
      </c>
      <c r="K2" s="45" t="s">
        <v>11</v>
      </c>
      <c r="L2" s="45" t="s">
        <v>12</v>
      </c>
      <c r="M2" s="17" t="s">
        <v>13</v>
      </c>
      <c r="N2" s="17" t="s">
        <v>14</v>
      </c>
      <c r="O2" s="17" t="s">
        <v>15</v>
      </c>
      <c r="P2" s="15" t="s">
        <v>16</v>
      </c>
      <c r="Q2" s="63" t="s">
        <v>173</v>
      </c>
    </row>
    <row r="3" s="2" customFormat="1" ht="24" customHeight="1" spans="1:17">
      <c r="A3" s="18" t="s">
        <v>105</v>
      </c>
      <c r="B3" s="19" t="s">
        <v>3963</v>
      </c>
      <c r="C3" s="20"/>
      <c r="D3" s="21"/>
      <c r="E3" s="22"/>
      <c r="F3" s="23"/>
      <c r="G3" s="22"/>
      <c r="H3" s="22"/>
      <c r="I3" s="46">
        <f>SUM(I4,I6,I8)</f>
        <v>1355.3</v>
      </c>
      <c r="J3" s="47"/>
      <c r="K3" s="48"/>
      <c r="L3" s="48"/>
      <c r="M3" s="22"/>
      <c r="N3" s="47"/>
      <c r="O3" s="47"/>
      <c r="P3" s="49" t="s">
        <v>175</v>
      </c>
      <c r="Q3" s="64" t="s">
        <v>3964</v>
      </c>
    </row>
    <row r="4" s="3" customFormat="1" ht="24" customHeight="1" spans="1:17">
      <c r="A4" s="24" t="s">
        <v>107</v>
      </c>
      <c r="B4" s="25" t="s">
        <v>3965</v>
      </c>
      <c r="C4" s="26"/>
      <c r="D4" s="27"/>
      <c r="E4" s="28"/>
      <c r="F4" s="29"/>
      <c r="G4" s="30"/>
      <c r="H4" s="30"/>
      <c r="I4" s="50">
        <f>SUM(I5)</f>
        <v>1200</v>
      </c>
      <c r="J4" s="39"/>
      <c r="K4" s="51"/>
      <c r="L4" s="51"/>
      <c r="M4" s="30"/>
      <c r="N4" s="52" t="s">
        <v>112</v>
      </c>
      <c r="O4" s="52" t="s">
        <v>112</v>
      </c>
      <c r="P4" s="49" t="s">
        <v>3966</v>
      </c>
      <c r="Q4" s="64" t="s">
        <v>3967</v>
      </c>
    </row>
    <row r="5" s="1" customFormat="1" ht="78" customHeight="1" spans="1:17">
      <c r="A5" s="31">
        <v>1</v>
      </c>
      <c r="B5" s="32" t="s">
        <v>21</v>
      </c>
      <c r="C5" s="33" t="s">
        <v>108</v>
      </c>
      <c r="D5" s="33" t="s">
        <v>108</v>
      </c>
      <c r="E5" s="34" t="s">
        <v>3968</v>
      </c>
      <c r="F5" s="33" t="s">
        <v>106</v>
      </c>
      <c r="G5" s="34" t="s">
        <v>109</v>
      </c>
      <c r="H5" s="34" t="s">
        <v>110</v>
      </c>
      <c r="I5" s="53">
        <v>1200</v>
      </c>
      <c r="J5" s="34" t="s">
        <v>27</v>
      </c>
      <c r="K5" s="54" t="s">
        <v>932</v>
      </c>
      <c r="L5" s="54" t="s">
        <v>29</v>
      </c>
      <c r="M5" s="34" t="s">
        <v>111</v>
      </c>
      <c r="N5" s="54" t="s">
        <v>112</v>
      </c>
      <c r="O5" s="54" t="s">
        <v>112</v>
      </c>
      <c r="P5" s="55"/>
      <c r="Q5" s="64" t="s">
        <v>3969</v>
      </c>
    </row>
    <row r="6" s="3" customFormat="1" ht="24" customHeight="1" spans="1:17">
      <c r="A6" s="24" t="s">
        <v>113</v>
      </c>
      <c r="B6" s="25" t="s">
        <v>3970</v>
      </c>
      <c r="C6" s="26"/>
      <c r="D6" s="27"/>
      <c r="E6" s="28"/>
      <c r="F6" s="29"/>
      <c r="G6" s="30"/>
      <c r="H6" s="30"/>
      <c r="I6" s="50">
        <f>SUM(I7)</f>
        <v>100</v>
      </c>
      <c r="J6" s="38"/>
      <c r="K6" s="51"/>
      <c r="L6" s="51"/>
      <c r="M6" s="30"/>
      <c r="N6" s="49" t="s">
        <v>117</v>
      </c>
      <c r="O6" s="49" t="s">
        <v>118</v>
      </c>
      <c r="P6" s="49" t="s">
        <v>3966</v>
      </c>
      <c r="Q6" s="64" t="s">
        <v>3971</v>
      </c>
    </row>
    <row r="7" s="1" customFormat="1" ht="105" customHeight="1" spans="1:17">
      <c r="A7" s="35">
        <v>2</v>
      </c>
      <c r="B7" s="36" t="s">
        <v>21</v>
      </c>
      <c r="C7" s="35" t="s">
        <v>22</v>
      </c>
      <c r="D7" s="35" t="s">
        <v>22</v>
      </c>
      <c r="E7" s="37" t="s">
        <v>3972</v>
      </c>
      <c r="F7" s="33" t="s">
        <v>106</v>
      </c>
      <c r="G7" s="37" t="s">
        <v>114</v>
      </c>
      <c r="H7" s="37" t="s">
        <v>3973</v>
      </c>
      <c r="I7" s="35">
        <v>100</v>
      </c>
      <c r="J7" s="34" t="s">
        <v>27</v>
      </c>
      <c r="K7" s="56" t="s">
        <v>932</v>
      </c>
      <c r="L7" s="56" t="s">
        <v>29</v>
      </c>
      <c r="M7" s="37" t="s">
        <v>3974</v>
      </c>
      <c r="N7" s="35" t="s">
        <v>117</v>
      </c>
      <c r="O7" s="35" t="s">
        <v>118</v>
      </c>
      <c r="P7" s="37"/>
      <c r="Q7" s="64" t="s">
        <v>3975</v>
      </c>
    </row>
    <row r="8" s="4" customFormat="1" ht="24" customHeight="1" spans="1:17">
      <c r="A8" s="24" t="s">
        <v>119</v>
      </c>
      <c r="B8" s="25" t="s">
        <v>121</v>
      </c>
      <c r="C8" s="26"/>
      <c r="D8" s="27"/>
      <c r="E8" s="38"/>
      <c r="F8" s="39"/>
      <c r="G8" s="38"/>
      <c r="H8" s="38"/>
      <c r="I8" s="50">
        <v>55.3</v>
      </c>
      <c r="J8" s="57"/>
      <c r="K8" s="58"/>
      <c r="L8" s="58"/>
      <c r="M8" s="38"/>
      <c r="N8" s="39"/>
      <c r="O8" s="39"/>
      <c r="P8" s="49" t="s">
        <v>3966</v>
      </c>
      <c r="Q8" s="64" t="s">
        <v>3976</v>
      </c>
    </row>
    <row r="9" s="5" customFormat="1" ht="49" customHeight="1" spans="1:17">
      <c r="A9" s="31">
        <v>3</v>
      </c>
      <c r="B9" s="40" t="s">
        <v>21</v>
      </c>
      <c r="C9" s="35" t="s">
        <v>120</v>
      </c>
      <c r="D9" s="35" t="s">
        <v>120</v>
      </c>
      <c r="E9" s="41" t="s">
        <v>24</v>
      </c>
      <c r="F9" s="33" t="s">
        <v>106</v>
      </c>
      <c r="G9" s="37" t="s">
        <v>121</v>
      </c>
      <c r="H9" s="34" t="s">
        <v>122</v>
      </c>
      <c r="I9" s="59">
        <v>55.3</v>
      </c>
      <c r="J9" s="34" t="s">
        <v>27</v>
      </c>
      <c r="K9" s="60" t="s">
        <v>28</v>
      </c>
      <c r="L9" s="60" t="s">
        <v>29</v>
      </c>
      <c r="M9" s="61" t="s">
        <v>3977</v>
      </c>
      <c r="N9" s="60" t="s">
        <v>124</v>
      </c>
      <c r="O9" s="60" t="s">
        <v>124</v>
      </c>
      <c r="P9" s="62"/>
      <c r="Q9" s="64" t="s">
        <v>3978</v>
      </c>
    </row>
  </sheetData>
  <mergeCells count="1">
    <mergeCell ref="A1:P1"/>
  </mergeCells>
  <pageMargins left="0.236111111111111" right="0.0784722222222222" top="1" bottom="1" header="0.5" footer="0.5"/>
  <pageSetup paperSize="9" scale="9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2">
    <comment s:ref="G157" rgbClr="3ACB6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汇总表（附件1）</vt:lpstr>
      <vt:lpstr>资金来源表(附件2)</vt:lpstr>
      <vt:lpstr>产业发展（附件3)</vt:lpstr>
      <vt:lpstr>基础设施（附件4）</vt:lpstr>
      <vt:lpstr>能力建设（附件5）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</dc:creator>
  <cp:lastModifiedBy>z</cp:lastModifiedBy>
  <dcterms:created xsi:type="dcterms:W3CDTF">2022-04-22T06:53:00Z</dcterms:created>
  <dcterms:modified xsi:type="dcterms:W3CDTF">2022-05-06T01:57:54Z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D472513413F54613A01832B013125F25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eyJoZGlkIjoiMjRjYjE0NWM4NDlkZDM5NWM1OTMzNzRkMzM1ZTBlNDcifQ==</vt:lpwstr>
  </property>
</Properties>
</file>